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autoCompressPictures="0" defaultThemeVersion="166925"/>
  <mc:AlternateContent xmlns:mc="http://schemas.openxmlformats.org/markup-compatibility/2006">
    <mc:Choice Requires="x15">
      <x15ac:absPath xmlns:x15ac="http://schemas.microsoft.com/office/spreadsheetml/2010/11/ac" url="/Users/marie/Dropbox/HPC/2021-06 Paris OG Qualifier/"/>
    </mc:Choice>
  </mc:AlternateContent>
  <xr:revisionPtr revIDLastSave="0" documentId="13_ncr:1_{F47423B6-28BD-B742-A3E7-6B80315DE767}" xr6:coauthVersionLast="46" xr6:coauthVersionMax="46" xr10:uidLastSave="{00000000-0000-0000-0000-000000000000}"/>
  <bookViews>
    <workbookView xWindow="0" yWindow="500" windowWidth="28800" windowHeight="15940" xr2:uid="{00000000-000D-0000-FFFF-FFFF00000000}"/>
  </bookViews>
  <sheets>
    <sheet name="SUMMARY" sheetId="1" r:id="rId1"/>
    <sheet name="MALE KATA" sheetId="2" r:id="rId2"/>
    <sheet name="MALE -67 KG" sheetId="3" r:id="rId3"/>
    <sheet name="MALE -75KG" sheetId="4" r:id="rId4"/>
    <sheet name="MALE +75KG" sheetId="5" r:id="rId5"/>
    <sheet name="FEMALE KATA" sheetId="6" r:id="rId6"/>
    <sheet name="FEMALE -55KG" sheetId="7" r:id="rId7"/>
    <sheet name="FEMALE -61KG" sheetId="8" r:id="rId8"/>
    <sheet name="FEMALE +61KG"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4" i="2" l="1"/>
  <c r="J14" i="2" s="1"/>
  <c r="C15" i="2"/>
  <c r="I15" i="2" s="1"/>
  <c r="I16" i="2"/>
  <c r="J16" i="2" s="1"/>
  <c r="I17" i="2"/>
  <c r="J17" i="2" s="1"/>
  <c r="I18" i="2"/>
  <c r="J18" i="2" s="1"/>
  <c r="I9" i="2"/>
  <c r="J9" i="2" s="1"/>
  <c r="G16" i="2"/>
  <c r="G17" i="2"/>
  <c r="G18" i="2"/>
  <c r="G14" i="2"/>
  <c r="H17" i="4"/>
  <c r="H18" i="4"/>
  <c r="I18" i="4" s="1"/>
  <c r="C19" i="4"/>
  <c r="F19" i="4" s="1"/>
  <c r="C20" i="4"/>
  <c r="F20" i="4" s="1"/>
  <c r="H21" i="4"/>
  <c r="I21" i="4" s="1"/>
  <c r="C22" i="4"/>
  <c r="H22" i="4" s="1"/>
  <c r="I22" i="4" s="1"/>
  <c r="C23" i="4"/>
  <c r="H23" i="4" s="1"/>
  <c r="I23" i="4" s="1"/>
  <c r="H24" i="4"/>
  <c r="C25" i="4"/>
  <c r="H25" i="4" s="1"/>
  <c r="I25" i="4" s="1"/>
  <c r="H26" i="4"/>
  <c r="I26" i="4" s="1"/>
  <c r="C27" i="4"/>
  <c r="H27" i="4" s="1"/>
  <c r="I27" i="4" s="1"/>
  <c r="C28" i="4"/>
  <c r="H28" i="4" s="1"/>
  <c r="I28" i="4" s="1"/>
  <c r="H6" i="4"/>
  <c r="H7" i="4"/>
  <c r="I7" i="4" s="1"/>
  <c r="H8" i="4"/>
  <c r="I8" i="4" s="1"/>
  <c r="H9" i="4"/>
  <c r="H10" i="4"/>
  <c r="I10" i="4" s="1"/>
  <c r="H11" i="4"/>
  <c r="I11" i="4" s="1"/>
  <c r="C12" i="4"/>
  <c r="H12" i="4" s="1"/>
  <c r="I12" i="4" s="1"/>
  <c r="H13" i="4"/>
  <c r="I13" i="4" s="1"/>
  <c r="H25" i="3"/>
  <c r="I25" i="3" s="1"/>
  <c r="H26" i="3"/>
  <c r="I26" i="3" s="1"/>
  <c r="H27" i="3"/>
  <c r="I27" i="3" s="1"/>
  <c r="C20" i="3"/>
  <c r="H20" i="3" s="1"/>
  <c r="H21" i="3"/>
  <c r="I21" i="3" s="1"/>
  <c r="H13" i="3"/>
  <c r="H17" i="3" s="1"/>
  <c r="E10" i="1" s="1"/>
  <c r="H14" i="3"/>
  <c r="I14" i="3" s="1"/>
  <c r="H15" i="3"/>
  <c r="I15" i="3" s="1"/>
  <c r="H16" i="3"/>
  <c r="I16" i="3"/>
  <c r="H6" i="3"/>
  <c r="H7" i="3"/>
  <c r="I7" i="3" s="1"/>
  <c r="C8" i="3"/>
  <c r="H8" i="3"/>
  <c r="I8" i="3"/>
  <c r="H9" i="3"/>
  <c r="I9" i="3" s="1"/>
  <c r="F6" i="3"/>
  <c r="I38" i="6"/>
  <c r="C39" i="6"/>
  <c r="G39" i="6" s="1"/>
  <c r="I39" i="6"/>
  <c r="J39" i="6" s="1"/>
  <c r="I28" i="6"/>
  <c r="J28" i="6" s="1"/>
  <c r="I29" i="6"/>
  <c r="J29" i="6" s="1"/>
  <c r="C30" i="6"/>
  <c r="I30" i="6" s="1"/>
  <c r="I31" i="6"/>
  <c r="J31" i="6"/>
  <c r="I32" i="6"/>
  <c r="J32" i="6" s="1"/>
  <c r="I33" i="6"/>
  <c r="J33" i="6"/>
  <c r="C34" i="6"/>
  <c r="I34" i="6" s="1"/>
  <c r="J34" i="6" s="1"/>
  <c r="I22" i="6"/>
  <c r="J22" i="6" s="1"/>
  <c r="I23" i="6"/>
  <c r="I25" i="6" s="1"/>
  <c r="E21" i="1" s="1"/>
  <c r="C24" i="6"/>
  <c r="I24" i="6"/>
  <c r="J24" i="6" s="1"/>
  <c r="I6" i="6"/>
  <c r="J6" i="6"/>
  <c r="C7" i="6"/>
  <c r="I7" i="6" s="1"/>
  <c r="C8" i="6"/>
  <c r="I8" i="6"/>
  <c r="J8" i="6" s="1"/>
  <c r="I9" i="6"/>
  <c r="J9" i="6" s="1"/>
  <c r="C10" i="6"/>
  <c r="I10" i="6" s="1"/>
  <c r="J10" i="6" s="1"/>
  <c r="C11" i="6"/>
  <c r="I11" i="6"/>
  <c r="J11" i="6" s="1"/>
  <c r="C12" i="6"/>
  <c r="G12" i="6" s="1"/>
  <c r="C13" i="6"/>
  <c r="I13" i="6" s="1"/>
  <c r="J13" i="6" s="1"/>
  <c r="C14" i="6"/>
  <c r="I14" i="6" s="1"/>
  <c r="J14" i="6" s="1"/>
  <c r="I15" i="6"/>
  <c r="J15" i="6" s="1"/>
  <c r="C16" i="6"/>
  <c r="I16" i="6"/>
  <c r="J16" i="6" s="1"/>
  <c r="C17" i="6"/>
  <c r="G17" i="6" s="1"/>
  <c r="C18" i="6"/>
  <c r="I18" i="6" s="1"/>
  <c r="J18" i="6" s="1"/>
  <c r="H32" i="4"/>
  <c r="C33" i="4"/>
  <c r="H33" i="4"/>
  <c r="I33" i="4" s="1"/>
  <c r="I17" i="4"/>
  <c r="I24" i="4"/>
  <c r="I6" i="4"/>
  <c r="H33" i="9"/>
  <c r="I33" i="9" s="1"/>
  <c r="H34" i="9"/>
  <c r="I34" i="9"/>
  <c r="H35" i="9"/>
  <c r="I35" i="9" s="1"/>
  <c r="H22" i="9"/>
  <c r="I22" i="9" s="1"/>
  <c r="H23" i="9"/>
  <c r="I23" i="9" s="1"/>
  <c r="C24" i="9"/>
  <c r="H24" i="9" s="1"/>
  <c r="C25" i="9"/>
  <c r="H25" i="9" s="1"/>
  <c r="I25" i="9" s="1"/>
  <c r="C29" i="9"/>
  <c r="H29" i="9" s="1"/>
  <c r="C6" i="9"/>
  <c r="H6" i="9" s="1"/>
  <c r="I6" i="9" s="1"/>
  <c r="C7" i="9"/>
  <c r="H7" i="9" s="1"/>
  <c r="C8" i="9"/>
  <c r="F8" i="9" s="1"/>
  <c r="H8" i="9"/>
  <c r="I8" i="9" s="1"/>
  <c r="H9" i="9"/>
  <c r="I9" i="9"/>
  <c r="C10" i="9"/>
  <c r="H10" i="9" s="1"/>
  <c r="I10" i="9" s="1"/>
  <c r="C11" i="9"/>
  <c r="H11" i="9" s="1"/>
  <c r="I11" i="9" s="1"/>
  <c r="C12" i="9"/>
  <c r="F12" i="9" s="1"/>
  <c r="C13" i="9"/>
  <c r="F13" i="9" s="1"/>
  <c r="H13" i="9"/>
  <c r="I13" i="9" s="1"/>
  <c r="H14" i="9"/>
  <c r="I14" i="9" s="1"/>
  <c r="H15" i="9"/>
  <c r="I15" i="9" s="1"/>
  <c r="C16" i="9"/>
  <c r="H16" i="9" s="1"/>
  <c r="I16" i="9" s="1"/>
  <c r="C17" i="9"/>
  <c r="H17" i="9" s="1"/>
  <c r="I17" i="9" s="1"/>
  <c r="H18" i="9"/>
  <c r="I18" i="9"/>
  <c r="C30" i="8"/>
  <c r="F30" i="8" s="1"/>
  <c r="C6" i="8"/>
  <c r="H6" i="8" s="1"/>
  <c r="H7" i="8"/>
  <c r="I7" i="8" s="1"/>
  <c r="C8" i="8"/>
  <c r="H8" i="8" s="1"/>
  <c r="I8" i="8" s="1"/>
  <c r="H9" i="8"/>
  <c r="I9" i="8" s="1"/>
  <c r="C10" i="8"/>
  <c r="F10" i="8" s="1"/>
  <c r="C11" i="8"/>
  <c r="H11" i="8" s="1"/>
  <c r="I11" i="8" s="1"/>
  <c r="C12" i="8"/>
  <c r="H12" i="8" s="1"/>
  <c r="I12" i="8" s="1"/>
  <c r="H13" i="8"/>
  <c r="I13" i="8" s="1"/>
  <c r="C14" i="8"/>
  <c r="H14" i="8" s="1"/>
  <c r="I14" i="8" s="1"/>
  <c r="C15" i="8"/>
  <c r="F15" i="8" s="1"/>
  <c r="C16" i="8"/>
  <c r="F16" i="8" s="1"/>
  <c r="C17" i="8"/>
  <c r="H17" i="8" s="1"/>
  <c r="I17" i="8" s="1"/>
  <c r="H18" i="8"/>
  <c r="I18" i="8" s="1"/>
  <c r="C19" i="8"/>
  <c r="H19" i="8" s="1"/>
  <c r="I19" i="8" s="1"/>
  <c r="C20" i="8"/>
  <c r="H20" i="8" s="1"/>
  <c r="I20" i="8" s="1"/>
  <c r="C21" i="8"/>
  <c r="H21" i="8" s="1"/>
  <c r="I21" i="8" s="1"/>
  <c r="C22" i="8"/>
  <c r="H22" i="8"/>
  <c r="I22" i="8" s="1"/>
  <c r="C23" i="8"/>
  <c r="F23" i="8" s="1"/>
  <c r="C24" i="8"/>
  <c r="H24" i="8" s="1"/>
  <c r="I24" i="8" s="1"/>
  <c r="C25" i="8"/>
  <c r="H25" i="8" s="1"/>
  <c r="I25" i="8" s="1"/>
  <c r="C26" i="8"/>
  <c r="F26" i="8" s="1"/>
  <c r="H38" i="7"/>
  <c r="I38" i="7" s="1"/>
  <c r="H39" i="7"/>
  <c r="I39" i="7"/>
  <c r="H40" i="7"/>
  <c r="I40" i="7" s="1"/>
  <c r="C33" i="7"/>
  <c r="H33" i="7" s="1"/>
  <c r="H34" i="7"/>
  <c r="I34" i="7" s="1"/>
  <c r="H24" i="7"/>
  <c r="I24" i="7" s="1"/>
  <c r="H25" i="7"/>
  <c r="I25" i="7" s="1"/>
  <c r="H26" i="7"/>
  <c r="I26" i="7" s="1"/>
  <c r="H27" i="7"/>
  <c r="I27" i="7"/>
  <c r="H28" i="7"/>
  <c r="I28" i="7" s="1"/>
  <c r="C29" i="7"/>
  <c r="F29" i="7" s="1"/>
  <c r="C6" i="7"/>
  <c r="H6" i="7" s="1"/>
  <c r="H7" i="7"/>
  <c r="I7" i="7" s="1"/>
  <c r="C8" i="7"/>
  <c r="F8" i="7" s="1"/>
  <c r="C9" i="7"/>
  <c r="H9" i="7" s="1"/>
  <c r="I9" i="7" s="1"/>
  <c r="C10" i="7"/>
  <c r="F10" i="7" s="1"/>
  <c r="H10" i="7"/>
  <c r="I10" i="7" s="1"/>
  <c r="H11" i="7"/>
  <c r="I11" i="7" s="1"/>
  <c r="C12" i="7"/>
  <c r="H12" i="7" s="1"/>
  <c r="I12" i="7" s="1"/>
  <c r="C13" i="7"/>
  <c r="H13" i="7" s="1"/>
  <c r="I13" i="7" s="1"/>
  <c r="C14" i="7"/>
  <c r="H14" i="7" s="1"/>
  <c r="I14" i="7" s="1"/>
  <c r="C15" i="7"/>
  <c r="F15" i="7" s="1"/>
  <c r="C16" i="7"/>
  <c r="H16" i="7" s="1"/>
  <c r="I16" i="7" s="1"/>
  <c r="C17" i="7"/>
  <c r="H17" i="7" s="1"/>
  <c r="I17" i="7" s="1"/>
  <c r="H18" i="7"/>
  <c r="I18" i="7" s="1"/>
  <c r="H19" i="7"/>
  <c r="I19" i="7" s="1"/>
  <c r="H20" i="7"/>
  <c r="I20" i="7" s="1"/>
  <c r="H40" i="5"/>
  <c r="C41" i="5"/>
  <c r="F41" i="5" s="1"/>
  <c r="H42" i="5"/>
  <c r="I42" i="5" s="1"/>
  <c r="C43" i="5"/>
  <c r="F43" i="5" s="1"/>
  <c r="H43" i="5"/>
  <c r="I43" i="5" s="1"/>
  <c r="C32" i="5"/>
  <c r="H32" i="5" s="1"/>
  <c r="I32" i="5" s="1"/>
  <c r="C33" i="5"/>
  <c r="H33" i="5"/>
  <c r="I33" i="5" s="1"/>
  <c r="H34" i="5"/>
  <c r="I34" i="5" s="1"/>
  <c r="C35" i="5"/>
  <c r="H35" i="5"/>
  <c r="I35" i="5" s="1"/>
  <c r="H36" i="5"/>
  <c r="I36" i="5"/>
  <c r="H19" i="5"/>
  <c r="H20" i="5"/>
  <c r="I20" i="5" s="1"/>
  <c r="C21" i="5"/>
  <c r="H21" i="5"/>
  <c r="I21" i="5" s="1"/>
  <c r="H22" i="5"/>
  <c r="I22" i="5"/>
  <c r="H23" i="5"/>
  <c r="I23" i="5"/>
  <c r="H24" i="5"/>
  <c r="I24" i="5"/>
  <c r="H25" i="5"/>
  <c r="I25" i="5" s="1"/>
  <c r="H26" i="5"/>
  <c r="I26" i="5" s="1"/>
  <c r="H27" i="5"/>
  <c r="I27" i="5"/>
  <c r="H28" i="5"/>
  <c r="I28" i="5"/>
  <c r="C6" i="5"/>
  <c r="F6" i="5" s="1"/>
  <c r="H6" i="5"/>
  <c r="I6" i="5" s="1"/>
  <c r="C7" i="5"/>
  <c r="H7" i="5" s="1"/>
  <c r="I7" i="5" s="1"/>
  <c r="C8" i="5"/>
  <c r="H8" i="5" s="1"/>
  <c r="I8" i="5" s="1"/>
  <c r="C9" i="5"/>
  <c r="F9" i="5" s="1"/>
  <c r="H10" i="5"/>
  <c r="I10" i="5"/>
  <c r="C11" i="5"/>
  <c r="H11" i="5" s="1"/>
  <c r="I11" i="5" s="1"/>
  <c r="C12" i="5"/>
  <c r="H12" i="5" s="1"/>
  <c r="I12" i="5" s="1"/>
  <c r="H13" i="5"/>
  <c r="I13" i="5"/>
  <c r="C14" i="5"/>
  <c r="F14" i="5" s="1"/>
  <c r="H15" i="5"/>
  <c r="I15" i="5" s="1"/>
  <c r="F40" i="7"/>
  <c r="F39" i="7"/>
  <c r="F38" i="7"/>
  <c r="F34" i="7"/>
  <c r="F33" i="4"/>
  <c r="I28" i="2"/>
  <c r="I29" i="2" s="1"/>
  <c r="G28" i="2"/>
  <c r="I23" i="2"/>
  <c r="J23" i="2"/>
  <c r="I22" i="2"/>
  <c r="I25" i="2" s="1"/>
  <c r="E6" i="1" s="1"/>
  <c r="I7" i="2"/>
  <c r="J7" i="2" s="1"/>
  <c r="I10" i="2"/>
  <c r="J10" i="2"/>
  <c r="G9" i="2"/>
  <c r="G38" i="6"/>
  <c r="G29" i="6"/>
  <c r="G31" i="6"/>
  <c r="G32" i="6"/>
  <c r="G33" i="6"/>
  <c r="G28" i="6"/>
  <c r="G24" i="6"/>
  <c r="G23" i="6"/>
  <c r="G22" i="6"/>
  <c r="G9" i="6"/>
  <c r="G15" i="6"/>
  <c r="G18" i="6"/>
  <c r="G16" i="6"/>
  <c r="G14" i="6"/>
  <c r="G11" i="6"/>
  <c r="G10" i="6"/>
  <c r="G8" i="6"/>
  <c r="G23" i="2"/>
  <c r="G22" i="2"/>
  <c r="C24" i="2"/>
  <c r="G24" i="2"/>
  <c r="G6" i="6"/>
  <c r="C8" i="2"/>
  <c r="G8" i="2" s="1"/>
  <c r="C6" i="2"/>
  <c r="I6" i="2" s="1"/>
  <c r="G7" i="2"/>
  <c r="G10" i="2"/>
  <c r="F35" i="9"/>
  <c r="F34" i="9"/>
  <c r="F33" i="9"/>
  <c r="F23" i="9"/>
  <c r="F24" i="9"/>
  <c r="F22" i="9"/>
  <c r="F9" i="9"/>
  <c r="F14" i="9"/>
  <c r="F15" i="9"/>
  <c r="F18" i="9"/>
  <c r="F16" i="9"/>
  <c r="F11" i="9"/>
  <c r="F6" i="9"/>
  <c r="F24" i="8"/>
  <c r="F22" i="8"/>
  <c r="F20" i="8"/>
  <c r="F17" i="8"/>
  <c r="F8" i="8"/>
  <c r="F7" i="8"/>
  <c r="F9" i="8"/>
  <c r="F13" i="8"/>
  <c r="F14" i="8"/>
  <c r="F18" i="8"/>
  <c r="F28" i="7"/>
  <c r="F27" i="7"/>
  <c r="F26" i="7"/>
  <c r="F25" i="7"/>
  <c r="F24" i="7"/>
  <c r="F7" i="7"/>
  <c r="F11" i="7"/>
  <c r="F18" i="7"/>
  <c r="F19" i="7"/>
  <c r="F20" i="7"/>
  <c r="F12" i="7"/>
  <c r="F42" i="5"/>
  <c r="F40" i="5"/>
  <c r="F35" i="5"/>
  <c r="F33" i="5"/>
  <c r="F32" i="5"/>
  <c r="F36" i="5"/>
  <c r="F34" i="5"/>
  <c r="F28" i="5"/>
  <c r="F27" i="5"/>
  <c r="F26" i="5"/>
  <c r="F25" i="5"/>
  <c r="F24" i="5"/>
  <c r="F23" i="5"/>
  <c r="F22" i="5"/>
  <c r="F21" i="5"/>
  <c r="F20" i="5"/>
  <c r="F19" i="5"/>
  <c r="F10" i="5"/>
  <c r="F13" i="5"/>
  <c r="F15" i="5"/>
  <c r="F12" i="5"/>
  <c r="F11" i="5"/>
  <c r="F7" i="5"/>
  <c r="F32" i="4"/>
  <c r="F18" i="4"/>
  <c r="F21" i="4"/>
  <c r="F24" i="4"/>
  <c r="F26" i="4"/>
  <c r="F17" i="4"/>
  <c r="F28" i="4"/>
  <c r="F25" i="4"/>
  <c r="F23" i="4"/>
  <c r="F22" i="4"/>
  <c r="F7" i="4"/>
  <c r="F8" i="4"/>
  <c r="F9" i="4"/>
  <c r="F10" i="4"/>
  <c r="F11" i="4"/>
  <c r="F13" i="4"/>
  <c r="F6" i="4"/>
  <c r="F27" i="3"/>
  <c r="F26" i="3"/>
  <c r="F25" i="3"/>
  <c r="F21" i="3"/>
  <c r="F14" i="3"/>
  <c r="F15" i="3"/>
  <c r="F16" i="3"/>
  <c r="F13" i="3"/>
  <c r="F8" i="3"/>
  <c r="F7" i="3"/>
  <c r="F9" i="3"/>
  <c r="G6" i="2"/>
  <c r="E7" i="1"/>
  <c r="I8" i="2"/>
  <c r="I24" i="2"/>
  <c r="J24" i="2" s="1"/>
  <c r="J8" i="2"/>
  <c r="H19" i="4" l="1"/>
  <c r="I19" i="4" s="1"/>
  <c r="F10" i="9"/>
  <c r="F17" i="9"/>
  <c r="F25" i="9"/>
  <c r="H29" i="7"/>
  <c r="I29" i="7" s="1"/>
  <c r="F13" i="7"/>
  <c r="F33" i="7"/>
  <c r="F14" i="7"/>
  <c r="F17" i="7"/>
  <c r="H12" i="9"/>
  <c r="I12" i="9" s="1"/>
  <c r="F29" i="9"/>
  <c r="F7" i="9"/>
  <c r="F21" i="8"/>
  <c r="H10" i="8"/>
  <c r="I10" i="8" s="1"/>
  <c r="F11" i="8"/>
  <c r="H23" i="8"/>
  <c r="I23" i="8" s="1"/>
  <c r="H15" i="7"/>
  <c r="I15" i="7" s="1"/>
  <c r="F16" i="7"/>
  <c r="F6" i="7"/>
  <c r="H41" i="7"/>
  <c r="E27" i="1" s="1"/>
  <c r="G34" i="6"/>
  <c r="G7" i="6"/>
  <c r="I12" i="6"/>
  <c r="J12" i="6" s="1"/>
  <c r="I40" i="6"/>
  <c r="E23" i="1" s="1"/>
  <c r="G13" i="6"/>
  <c r="G30" i="6"/>
  <c r="H41" i="5"/>
  <c r="I41" i="5" s="1"/>
  <c r="H29" i="5"/>
  <c r="E18" i="1" s="1"/>
  <c r="H20" i="4"/>
  <c r="I20" i="4" s="1"/>
  <c r="I29" i="4" s="1"/>
  <c r="F13" i="1" s="1"/>
  <c r="F27" i="4"/>
  <c r="H14" i="4"/>
  <c r="E12" i="1" s="1"/>
  <c r="H34" i="4"/>
  <c r="E14" i="1" s="1"/>
  <c r="F12" i="4"/>
  <c r="I9" i="4"/>
  <c r="I14" i="4" s="1"/>
  <c r="F12" i="1" s="1"/>
  <c r="H10" i="3"/>
  <c r="E8" i="1" s="1"/>
  <c r="H28" i="3"/>
  <c r="E11" i="1" s="1"/>
  <c r="F20" i="3"/>
  <c r="I11" i="2"/>
  <c r="E4" i="1" s="1"/>
  <c r="J6" i="2"/>
  <c r="J11" i="2" s="1"/>
  <c r="F4" i="1" s="1"/>
  <c r="G15" i="2"/>
  <c r="J28" i="2"/>
  <c r="J29" i="2" s="1"/>
  <c r="F7" i="1" s="1"/>
  <c r="J22" i="2"/>
  <c r="J25" i="2" s="1"/>
  <c r="F6" i="1" s="1"/>
  <c r="I7" i="9"/>
  <c r="H19" i="9"/>
  <c r="E32" i="1" s="1"/>
  <c r="I6" i="8"/>
  <c r="I6" i="7"/>
  <c r="H30" i="9"/>
  <c r="E33" i="1" s="1"/>
  <c r="I29" i="9"/>
  <c r="I30" i="9" s="1"/>
  <c r="F33" i="1" s="1"/>
  <c r="J7" i="6"/>
  <c r="I37" i="5"/>
  <c r="F17" i="1" s="1"/>
  <c r="I28" i="3"/>
  <c r="F11" i="1" s="1"/>
  <c r="I41" i="7"/>
  <c r="F27" i="1" s="1"/>
  <c r="I36" i="9"/>
  <c r="F35" i="1" s="1"/>
  <c r="J15" i="2"/>
  <c r="J19" i="2" s="1"/>
  <c r="F5" i="1" s="1"/>
  <c r="I19" i="2"/>
  <c r="E5" i="1" s="1"/>
  <c r="I19" i="9"/>
  <c r="F32" i="1" s="1"/>
  <c r="I33" i="7"/>
  <c r="I35" i="7" s="1"/>
  <c r="F26" i="1" s="1"/>
  <c r="H35" i="7"/>
  <c r="E26" i="1" s="1"/>
  <c r="J30" i="6"/>
  <c r="J35" i="6" s="1"/>
  <c r="F22" i="1" s="1"/>
  <c r="I35" i="6"/>
  <c r="E22" i="1" s="1"/>
  <c r="I30" i="7"/>
  <c r="F25" i="1" s="1"/>
  <c r="I24" i="9"/>
  <c r="I26" i="9" s="1"/>
  <c r="F34" i="1" s="1"/>
  <c r="H26" i="9"/>
  <c r="E34" i="1" s="1"/>
  <c r="I20" i="3"/>
  <c r="I22" i="3" s="1"/>
  <c r="F9" i="1" s="1"/>
  <c r="H22" i="3"/>
  <c r="E9" i="1" s="1"/>
  <c r="H29" i="4"/>
  <c r="E13" i="1" s="1"/>
  <c r="F9" i="7"/>
  <c r="F6" i="8"/>
  <c r="F19" i="8"/>
  <c r="H9" i="5"/>
  <c r="I9" i="5" s="1"/>
  <c r="I16" i="5" s="1"/>
  <c r="F16" i="1" s="1"/>
  <c r="I19" i="5"/>
  <c r="I29" i="5" s="1"/>
  <c r="F18" i="1" s="1"/>
  <c r="H16" i="8"/>
  <c r="I16" i="8" s="1"/>
  <c r="H30" i="8"/>
  <c r="J23" i="6"/>
  <c r="J25" i="6" s="1"/>
  <c r="F21" i="1" s="1"/>
  <c r="H30" i="7"/>
  <c r="E25" i="1" s="1"/>
  <c r="H37" i="5"/>
  <c r="E17" i="1" s="1"/>
  <c r="F8" i="5"/>
  <c r="F25" i="8"/>
  <c r="I6" i="3"/>
  <c r="I10" i="3" s="1"/>
  <c r="F8" i="1" s="1"/>
  <c r="F12" i="8"/>
  <c r="H14" i="5"/>
  <c r="I14" i="5" s="1"/>
  <c r="I40" i="5"/>
  <c r="I44" i="5" s="1"/>
  <c r="F19" i="1" s="1"/>
  <c r="H8" i="7"/>
  <c r="I8" i="7" s="1"/>
  <c r="H26" i="8"/>
  <c r="I26" i="8" s="1"/>
  <c r="H15" i="8"/>
  <c r="I15" i="8" s="1"/>
  <c r="I32" i="4"/>
  <c r="I34" i="4" s="1"/>
  <c r="F14" i="1" s="1"/>
  <c r="I17" i="6"/>
  <c r="J17" i="6" s="1"/>
  <c r="J38" i="6"/>
  <c r="J40" i="6" s="1"/>
  <c r="F23" i="1" s="1"/>
  <c r="I13" i="3"/>
  <c r="I17" i="3" s="1"/>
  <c r="F10" i="1" s="1"/>
  <c r="H36" i="9"/>
  <c r="E35" i="1" s="1"/>
  <c r="H21" i="7" l="1"/>
  <c r="E24" i="1" s="1"/>
  <c r="I21" i="7"/>
  <c r="F24" i="1" s="1"/>
  <c r="J19" i="6"/>
  <c r="F20" i="1" s="1"/>
  <c r="H44" i="5"/>
  <c r="E19" i="1" s="1"/>
  <c r="H27" i="8"/>
  <c r="E28" i="1" s="1"/>
  <c r="I27" i="8"/>
  <c r="F28" i="1" s="1"/>
  <c r="I19" i="6"/>
  <c r="E20" i="1" s="1"/>
  <c r="H16" i="5"/>
  <c r="E16" i="1" s="1"/>
  <c r="H31" i="8"/>
  <c r="E29" i="1" s="1"/>
  <c r="I30" i="8"/>
  <c r="I31" i="8" s="1"/>
  <c r="F29" i="1" s="1"/>
</calcChain>
</file>

<file path=xl/sharedStrings.xml><?xml version="1.0" encoding="utf-8"?>
<sst xmlns="http://schemas.openxmlformats.org/spreadsheetml/2006/main" count="496" uniqueCount="163">
  <si>
    <t>DIVISON</t>
  </si>
  <si>
    <t>Lee</t>
  </si>
  <si>
    <t>Kenneth</t>
  </si>
  <si>
    <t>William</t>
  </si>
  <si>
    <t>Claveau</t>
  </si>
  <si>
    <t>O'Neil</t>
  </si>
  <si>
    <t>Ryan</t>
  </si>
  <si>
    <t>Bisson</t>
  </si>
  <si>
    <t>Nicolas</t>
  </si>
  <si>
    <t>Chenard</t>
  </si>
  <si>
    <t>Jeremy</t>
  </si>
  <si>
    <t>Esufali</t>
  </si>
  <si>
    <t>Asad</t>
  </si>
  <si>
    <t>Nikbakhsh</t>
  </si>
  <si>
    <t>Mohammad Reza</t>
  </si>
  <si>
    <t>Rivest</t>
  </si>
  <si>
    <t>Nicholas Patrick</t>
  </si>
  <si>
    <t>Gaysinsky</t>
  </si>
  <si>
    <t>Daniel</t>
  </si>
  <si>
    <t>Maxym-Olivier</t>
  </si>
  <si>
    <t>Alexandre Benjamin</t>
  </si>
  <si>
    <t>St-Arneault</t>
  </si>
  <si>
    <t>Alexandre</t>
  </si>
  <si>
    <t>Ngo</t>
  </si>
  <si>
    <t>Ha Thi</t>
  </si>
  <si>
    <t>Laos-Loo</t>
  </si>
  <si>
    <t>Claudia</t>
  </si>
  <si>
    <t>Baillargeon</t>
  </si>
  <si>
    <t>Melissa</t>
  </si>
  <si>
    <t>Campbell</t>
  </si>
  <si>
    <t>Kathryn</t>
  </si>
  <si>
    <t>Virk</t>
  </si>
  <si>
    <t>Jusleen</t>
  </si>
  <si>
    <t>Mayan</t>
  </si>
  <si>
    <t>Parvin</t>
  </si>
  <si>
    <t>Jumaa</t>
  </si>
  <si>
    <t>Haya</t>
  </si>
  <si>
    <t>Bratic</t>
  </si>
  <si>
    <t>Pond</t>
  </si>
  <si>
    <t>Hilary</t>
  </si>
  <si>
    <t>Halidi</t>
  </si>
  <si>
    <t>Sophiat Gracias</t>
  </si>
  <si>
    <t>Hathi</t>
  </si>
  <si>
    <t>Yashna</t>
  </si>
  <si>
    <t>Total Less Participation Points</t>
  </si>
  <si>
    <t>2019 PKF Senior Championships</t>
  </si>
  <si>
    <t>2018 WKF Senior Worlds</t>
  </si>
  <si>
    <t>x Event Factor</t>
  </si>
  <si>
    <t xml:space="preserve">(Participation </t>
  </si>
  <si>
    <t>+Bout(s) Won</t>
  </si>
  <si>
    <t>+Place)</t>
  </si>
  <si>
    <t>=Total Points</t>
  </si>
  <si>
    <t>Tokyo 2018 Premier League</t>
  </si>
  <si>
    <t>Montreal 2019 Series A</t>
  </si>
  <si>
    <t>TOTAL</t>
  </si>
  <si>
    <t>RYAN O'NEIL</t>
  </si>
  <si>
    <t>NICOLAS BISSON</t>
  </si>
  <si>
    <t>Paris 2019 Premier League</t>
  </si>
  <si>
    <t>Berlin 2018 Premier League</t>
  </si>
  <si>
    <t>JEREMY CHENARD</t>
  </si>
  <si>
    <t>Santiago 2018 Series A</t>
  </si>
  <si>
    <t>ASAD ESUFALI</t>
  </si>
  <si>
    <t>MOHAMMAD REZA NIKBAKHSH</t>
  </si>
  <si>
    <t>NICHOLAS PATRICK RIVEST</t>
  </si>
  <si>
    <t>Salzburg 2020 Premier League</t>
  </si>
  <si>
    <t>Dubai 2020 Premier League</t>
  </si>
  <si>
    <t>Paris 2020 Premier League</t>
  </si>
  <si>
    <t>Madrid 2019 Premier League</t>
  </si>
  <si>
    <t>Tokyo 2019 Premier League</t>
  </si>
  <si>
    <t>Montreal 2019 Seies A</t>
  </si>
  <si>
    <t>Santiago 2020 Series A</t>
  </si>
  <si>
    <t>Santiago 2019 Series A</t>
  </si>
  <si>
    <t>Salzburg 2019 Premier League</t>
  </si>
  <si>
    <t>2018 Senior Worlds</t>
  </si>
  <si>
    <t>DANIEL GAYSINSKY</t>
  </si>
  <si>
    <t>MAXYM-OLIVIER RIVEST</t>
  </si>
  <si>
    <t>ALEXANDRE BENJAMIN RIVEST</t>
  </si>
  <si>
    <t>ALEXANDRE ST-ARNEAULT</t>
  </si>
  <si>
    <t>Moscow 2020 Premier League</t>
  </si>
  <si>
    <t>Salzburg 2019 Series A</t>
  </si>
  <si>
    <t>KATHRYN CAMPBELL</t>
  </si>
  <si>
    <t>JUSLEEN VIRK</t>
  </si>
  <si>
    <t>Moscow 2019 Premier League</t>
  </si>
  <si>
    <t>Shanghai 2019 Premier League</t>
  </si>
  <si>
    <t>Rabat 2019 Premier League</t>
  </si>
  <si>
    <t>Dubai 2019 Premier League</t>
  </si>
  <si>
    <t>Berlin 2019 Premier League</t>
  </si>
  <si>
    <t>Istanbul 2019 Series A</t>
  </si>
  <si>
    <t>Shanghai 2019 Series A</t>
  </si>
  <si>
    <t>HAYA JUMAA</t>
  </si>
  <si>
    <t>Shanghai 2018 Series A</t>
  </si>
  <si>
    <t>PARVIN MAYAN</t>
  </si>
  <si>
    <t>MELISSA BRATIC</t>
  </si>
  <si>
    <t>HILARY POND</t>
  </si>
  <si>
    <t>SOPHIAT GRACIAS HALIDI</t>
  </si>
  <si>
    <t>YASHNA HATHI</t>
  </si>
  <si>
    <t>KENNETH LEE</t>
  </si>
  <si>
    <t>+Round(s) Won</t>
  </si>
  <si>
    <t>+Medal Winner</t>
  </si>
  <si>
    <t>WILLIAM CLAVEAU</t>
  </si>
  <si>
    <t>Total</t>
  </si>
  <si>
    <t>HA THI NGO</t>
  </si>
  <si>
    <t>Salzburgg 2020 Premier League</t>
  </si>
  <si>
    <t>Montreal 2019 Series</t>
  </si>
  <si>
    <t>CLAUDIA LAOS-LOO</t>
  </si>
  <si>
    <t>MELISSA BALLARGEON</t>
  </si>
  <si>
    <t>Total Points at Current Value</t>
  </si>
  <si>
    <t>Current Points Value</t>
  </si>
  <si>
    <t>Steeven-Jonathan</t>
  </si>
  <si>
    <t>Savard-Gobard</t>
  </si>
  <si>
    <t>Tremblay</t>
  </si>
  <si>
    <t>Guillaume</t>
  </si>
  <si>
    <t>Trysten</t>
  </si>
  <si>
    <t>Maansi</t>
  </si>
  <si>
    <t>STEEVEN-JONATHAN SAVARD-GOBARD</t>
  </si>
  <si>
    <t>N/A</t>
  </si>
  <si>
    <t>GUILLAUME TREMBLAY</t>
  </si>
  <si>
    <t>Trahan-Perreault</t>
  </si>
  <si>
    <t>DAPHNE TRAHAN-PERREAULT</t>
  </si>
  <si>
    <t>Deveau</t>
  </si>
  <si>
    <t>TRYSTEN DEVEAU</t>
  </si>
  <si>
    <t>MAANSI VIRK</t>
  </si>
  <si>
    <t>Daphné</t>
  </si>
  <si>
    <t>Toshi</t>
  </si>
  <si>
    <t>TOSHI UCHIAGE</t>
  </si>
  <si>
    <t>Uchiage</t>
  </si>
  <si>
    <t>LAST NAME / 
NOM DE FAMILLE</t>
  </si>
  <si>
    <t>FIRST NAME / 
PRÉNOM</t>
  </si>
  <si>
    <t>Total Points Less Participation Points / 
Total des points moins les points de participation</t>
  </si>
  <si>
    <t>SELECTION METHOD /
MÉTHODE DE SÉLECTION</t>
  </si>
  <si>
    <t>* See/Veuillez consulter le https://setopen.sportdata.org/wkfranking/standing_tokyo2020.php</t>
  </si>
  <si>
    <r>
      <t>As of Feb 2nd, 2021, and unchanged since Feb 1st 2021. / En date du 2 février 2021 et inchangé depuis le 1</t>
    </r>
    <r>
      <rPr>
        <vertAlign val="superscript"/>
        <sz val="12"/>
        <color theme="1"/>
        <rFont val="Calibri (Body)"/>
      </rPr>
      <t>er</t>
    </r>
    <r>
      <rPr>
        <sz val="12"/>
        <color theme="1"/>
        <rFont val="Calibri"/>
        <family val="2"/>
        <scheme val="minor"/>
      </rPr>
      <t xml:space="preserve"> février 2021.</t>
    </r>
  </si>
  <si>
    <t>Tier 1 / Première étape</t>
  </si>
  <si>
    <t>MALE/HOMME
 -67KG</t>
  </si>
  <si>
    <t>MALE/HOMME
 -75KG</t>
  </si>
  <si>
    <t>MALE/HOMME
 +75KG</t>
  </si>
  <si>
    <t>FEMALE/FEMME
 KATA</t>
  </si>
  <si>
    <t>FEMALE/FEMME
 -55KG</t>
  </si>
  <si>
    <t>FEMALE/FEMME
 -61KG</t>
  </si>
  <si>
    <t>FEMALE/FEMME
 +61KG</t>
  </si>
  <si>
    <t>Canadian Karate National Team Selection for the WKF Qualification Tournament towards the Tokyo 2020 Olympic Games 
Sélection de l’équipe de karaté du Canada pour le Tournoi de qualification de la FMK en vue des Jeux Olympiques de Tokyo 2020</t>
  </si>
  <si>
    <t>WKF Tokyo 2020 Standings* /
Classement de la FMK en vue des Jeux de Tokyo 2020*</t>
  </si>
  <si>
    <t>Total Points in WKF Tokyo 2020 Standings /
Total des points dans le classement de la FMK en vue des Jeux de Tokyo 2020</t>
  </si>
  <si>
    <t>Tier 2 / Deuxième étape</t>
  </si>
  <si>
    <t>MALE/HOMME
 KATA</t>
  </si>
  <si>
    <t>+ Médaille remportée</t>
  </si>
  <si>
    <t>x Facteur de l'événement</t>
  </si>
  <si>
    <t>=Total des points</t>
  </si>
  <si>
    <t>Valeur courante des points</t>
  </si>
  <si>
    <t>Total des points à leur valeur courante</t>
  </si>
  <si>
    <t>Total moins les points de participation</t>
  </si>
  <si>
    <t>MALE -67KG
HOMME -67KG</t>
  </si>
  <si>
    <t>MALE KATA
HOMME KATA</t>
  </si>
  <si>
    <t>See the WKF World Ranking Rules for more information on the Points Calculating System: https://www.wkf.net/pdf/wkf_worldranking_rules.pdf
Veuillez consulter les règles de classement mondial de la FMK pour plus de renseignements sur le système de calcul des points: https://www.wkf.net/pdf/wkf_worldranking_rules.pdf</t>
  </si>
  <si>
    <t>Olympic standing points as of Feb 2nd, 2021, and unchanged since Feb 1st 2021.
Points de classement olympique en date du 2 février 2021 et inchangés depuis le 1er février 2021.</t>
  </si>
  <si>
    <t>+ Ronde(s) remportée(s)</t>
  </si>
  <si>
    <t>MALE -75KG
HOMME -75KG</t>
  </si>
  <si>
    <t>MALE +75KG
HOMME +75KG</t>
  </si>
  <si>
    <t>FEMALE KATA
FEMME KATA</t>
  </si>
  <si>
    <t>FEMALE -55KG
FEMME -55KG</t>
  </si>
  <si>
    <t>+Combat(s) remporté(s)</t>
  </si>
  <si>
    <t>FEMALE +61KG
FEMME +61KG</t>
  </si>
  <si>
    <t>FEMALE -61KG
FEMME -61KG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</si>
</sst>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rgb="FFFF0000"/>
      <name val="Calibri"/>
      <family val="2"/>
      <scheme val="minor"/>
    </font>
    <font>
      <b/>
      <sz val="12"/>
      <color theme="1"/>
      <name val="Calibri"/>
      <family val="2"/>
      <scheme val="minor"/>
    </font>
    <font>
      <sz val="8"/>
      <name val="Calibri"/>
      <family val="2"/>
      <scheme val="minor"/>
    </font>
    <font>
      <sz val="12"/>
      <color rgb="FF00B050"/>
      <name val="Calibri"/>
      <family val="2"/>
      <scheme val="minor"/>
    </font>
    <font>
      <b/>
      <sz val="16"/>
      <color theme="1"/>
      <name val="Calibri"/>
      <family val="2"/>
      <scheme val="minor"/>
    </font>
    <font>
      <sz val="12"/>
      <color theme="5"/>
      <name val="Calibri"/>
      <family val="2"/>
      <scheme val="minor"/>
    </font>
    <font>
      <sz val="12"/>
      <color theme="1"/>
      <name val="Calibri"/>
      <family val="2"/>
      <scheme val="minor"/>
    </font>
    <font>
      <b/>
      <sz val="12"/>
      <color rgb="FF000000"/>
      <name val="Calibri"/>
      <family val="2"/>
      <scheme val="minor"/>
    </font>
    <font>
      <sz val="12"/>
      <color rgb="FFFFC000"/>
      <name val="Calibri"/>
      <family val="2"/>
      <scheme val="minor"/>
    </font>
    <font>
      <b/>
      <sz val="12"/>
      <color rgb="FFFF0000"/>
      <name val="Calibri"/>
      <family val="2"/>
      <scheme val="minor"/>
    </font>
    <font>
      <b/>
      <sz val="12"/>
      <color rgb="FFFFC000"/>
      <name val="Calibri"/>
      <family val="2"/>
      <scheme val="minor"/>
    </font>
    <font>
      <u/>
      <sz val="12"/>
      <color theme="10"/>
      <name val="Calibri"/>
      <family val="2"/>
      <scheme val="minor"/>
    </font>
    <font>
      <u/>
      <sz val="12"/>
      <color theme="11"/>
      <name val="Calibri"/>
      <family val="2"/>
      <scheme val="minor"/>
    </font>
    <font>
      <vertAlign val="superscript"/>
      <sz val="12"/>
      <color theme="1"/>
      <name val="Calibri (Body)"/>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diagonal/>
    </border>
    <border>
      <left/>
      <right/>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indexed="64"/>
      </right>
      <top/>
      <bottom style="medium">
        <color auto="1"/>
      </bottom>
      <diagonal/>
    </border>
    <border>
      <left/>
      <right/>
      <top/>
      <bottom style="thin">
        <color indexed="64"/>
      </bottom>
      <diagonal/>
    </border>
    <border>
      <left style="thin">
        <color auto="1"/>
      </left>
      <right style="thin">
        <color indexed="64"/>
      </right>
      <top/>
      <bottom style="medium">
        <color auto="1"/>
      </bottom>
      <diagonal/>
    </border>
  </borders>
  <cellStyleXfs count="6">
    <xf numFmtId="0" fontId="0" fillId="0" borderId="0"/>
    <xf numFmtId="9"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76">
    <xf numFmtId="0" fontId="0" fillId="0" borderId="0" xfId="0"/>
    <xf numFmtId="0" fontId="0" fillId="0" borderId="1" xfId="0" applyBorder="1"/>
    <xf numFmtId="0" fontId="0" fillId="0" borderId="2" xfId="0" applyFill="1" applyBorder="1"/>
    <xf numFmtId="0" fontId="0" fillId="0" borderId="4" xfId="0" applyBorder="1"/>
    <xf numFmtId="0" fontId="0" fillId="0" borderId="3" xfId="0" applyBorder="1"/>
    <xf numFmtId="0" fontId="2" fillId="0" borderId="5" xfId="0" applyFont="1" applyBorder="1" applyAlignment="1">
      <alignment wrapText="1"/>
    </xf>
    <xf numFmtId="0" fontId="2" fillId="0" borderId="6" xfId="0" applyFont="1" applyBorder="1" applyAlignment="1">
      <alignment wrapText="1"/>
    </xf>
    <xf numFmtId="0" fontId="2" fillId="0" borderId="3" xfId="0" applyFont="1" applyBorder="1" applyAlignment="1">
      <alignment wrapText="1"/>
    </xf>
    <xf numFmtId="0" fontId="2" fillId="0" borderId="0" xfId="0" applyFont="1"/>
    <xf numFmtId="0" fontId="0" fillId="0" borderId="0" xfId="0" applyBorder="1"/>
    <xf numFmtId="0" fontId="4" fillId="0" borderId="0" xfId="0" applyFont="1" applyBorder="1"/>
    <xf numFmtId="0" fontId="1" fillId="0" borderId="0" xfId="0" applyFont="1" applyBorder="1"/>
    <xf numFmtId="0" fontId="0" fillId="0" borderId="0" xfId="0" applyFill="1"/>
    <xf numFmtId="0" fontId="6" fillId="0" borderId="0" xfId="0" applyFont="1" applyBorder="1"/>
    <xf numFmtId="0" fontId="4" fillId="0" borderId="0" xfId="0" applyFont="1" applyFill="1" applyBorder="1"/>
    <xf numFmtId="0" fontId="0" fillId="0" borderId="0" xfId="0" applyFill="1" applyBorder="1"/>
    <xf numFmtId="0" fontId="0" fillId="0" borderId="0" xfId="0" applyFont="1"/>
    <xf numFmtId="9" fontId="0" fillId="0" borderId="0" xfId="1" applyFont="1"/>
    <xf numFmtId="9" fontId="0" fillId="0" borderId="0" xfId="1" applyFont="1" applyFill="1"/>
    <xf numFmtId="9" fontId="2" fillId="0" borderId="0" xfId="1" applyFont="1"/>
    <xf numFmtId="0" fontId="2" fillId="0" borderId="0" xfId="0" applyFont="1" applyFill="1"/>
    <xf numFmtId="9" fontId="2" fillId="0" borderId="0" xfId="1" applyFont="1" applyFill="1"/>
    <xf numFmtId="0" fontId="1" fillId="0" borderId="3" xfId="0" applyFont="1" applyBorder="1"/>
    <xf numFmtId="0" fontId="9" fillId="0" borderId="1" xfId="0" applyFont="1" applyBorder="1"/>
    <xf numFmtId="0" fontId="0" fillId="0" borderId="7" xfId="0" applyFont="1" applyBorder="1"/>
    <xf numFmtId="0" fontId="0" fillId="0" borderId="8" xfId="0" applyFont="1" applyBorder="1"/>
    <xf numFmtId="0" fontId="0" fillId="0" borderId="11" xfId="0" applyFont="1" applyFill="1" applyBorder="1"/>
    <xf numFmtId="0" fontId="0" fillId="0" borderId="6" xfId="0" applyFont="1" applyBorder="1"/>
    <xf numFmtId="0" fontId="2" fillId="0" borderId="12" xfId="0" applyFont="1" applyBorder="1"/>
    <xf numFmtId="0" fontId="0" fillId="0" borderId="12" xfId="0" applyBorder="1"/>
    <xf numFmtId="0" fontId="2" fillId="0" borderId="12" xfId="0" applyFont="1" applyBorder="1" applyAlignment="1">
      <alignment wrapText="1"/>
    </xf>
    <xf numFmtId="49" fontId="2" fillId="0" borderId="12" xfId="0" applyNumberFormat="1" applyFont="1" applyBorder="1" applyAlignment="1">
      <alignment wrapText="1"/>
    </xf>
    <xf numFmtId="9" fontId="0" fillId="0" borderId="12" xfId="1" applyFont="1" applyBorder="1"/>
    <xf numFmtId="9" fontId="2" fillId="0" borderId="12" xfId="1" applyFont="1" applyBorder="1" applyAlignment="1">
      <alignment wrapText="1"/>
    </xf>
    <xf numFmtId="0" fontId="2" fillId="2" borderId="0" xfId="0" applyFont="1" applyFill="1"/>
    <xf numFmtId="0" fontId="0" fillId="2" borderId="0" xfId="0" applyFill="1"/>
    <xf numFmtId="0" fontId="8" fillId="2" borderId="0" xfId="0" applyFont="1" applyFill="1"/>
    <xf numFmtId="9" fontId="2" fillId="2" borderId="0" xfId="1" applyFont="1" applyFill="1"/>
    <xf numFmtId="9" fontId="0" fillId="2" borderId="0" xfId="1" applyFont="1" applyFill="1"/>
    <xf numFmtId="0" fontId="0" fillId="0" borderId="11" xfId="0" applyBorder="1"/>
    <xf numFmtId="0" fontId="2" fillId="2" borderId="0" xfId="0" applyFont="1" applyFill="1" applyBorder="1"/>
    <xf numFmtId="0" fontId="2" fillId="2" borderId="3" xfId="0" applyFont="1" applyFill="1" applyBorder="1" applyAlignment="1">
      <alignment wrapText="1"/>
    </xf>
    <xf numFmtId="0" fontId="10" fillId="0" borderId="0" xfId="0" applyFont="1"/>
    <xf numFmtId="0" fontId="0" fillId="0" borderId="1" xfId="0" applyFont="1" applyBorder="1"/>
    <xf numFmtId="0" fontId="0" fillId="0" borderId="3" xfId="0" applyFill="1" applyBorder="1"/>
    <xf numFmtId="0" fontId="0" fillId="0" borderId="6" xfId="0" applyBorder="1"/>
    <xf numFmtId="0" fontId="0" fillId="0" borderId="3" xfId="0" applyFont="1" applyBorder="1"/>
    <xf numFmtId="0" fontId="0" fillId="0" borderId="4" xfId="0" applyFont="1" applyBorder="1"/>
    <xf numFmtId="0" fontId="0" fillId="0" borderId="14" xfId="0" applyBorder="1"/>
    <xf numFmtId="0" fontId="0" fillId="0" borderId="6" xfId="0" applyFont="1" applyFill="1" applyBorder="1"/>
    <xf numFmtId="0" fontId="2" fillId="2" borderId="4" xfId="0" applyFont="1" applyFill="1" applyBorder="1"/>
    <xf numFmtId="0" fontId="2" fillId="2" borderId="1" xfId="0" applyFont="1" applyFill="1" applyBorder="1"/>
    <xf numFmtId="0" fontId="2" fillId="2" borderId="3" xfId="0" applyFont="1" applyFill="1" applyBorder="1"/>
    <xf numFmtId="0" fontId="2" fillId="2" borderId="2" xfId="0" applyFont="1" applyFill="1" applyBorder="1"/>
    <xf numFmtId="0" fontId="11" fillId="2" borderId="1" xfId="0" applyFont="1" applyFill="1" applyBorder="1"/>
    <xf numFmtId="0" fontId="10" fillId="2" borderId="3" xfId="0" applyFont="1" applyFill="1" applyBorder="1"/>
    <xf numFmtId="0" fontId="0" fillId="0" borderId="16" xfId="0" applyFont="1" applyBorder="1"/>
    <xf numFmtId="0" fontId="0" fillId="0" borderId="3" xfId="0" applyFont="1" applyFill="1" applyBorder="1"/>
    <xf numFmtId="0" fontId="0" fillId="0" borderId="13" xfId="0" applyBorder="1"/>
    <xf numFmtId="0" fontId="5" fillId="0" borderId="0" xfId="0" applyFont="1" applyAlignment="1">
      <alignment horizontal="center" wrapText="1"/>
    </xf>
    <xf numFmtId="0" fontId="5" fillId="0" borderId="0" xfId="0" applyFont="1" applyAlignment="1">
      <alignment horizontal="center"/>
    </xf>
    <xf numFmtId="0" fontId="2" fillId="0" borderId="17" xfId="0" applyFont="1" applyBorder="1" applyAlignment="1">
      <alignment wrapText="1"/>
    </xf>
    <xf numFmtId="0" fontId="0" fillId="0" borderId="18" xfId="0" applyBorder="1"/>
    <xf numFmtId="0" fontId="2" fillId="0" borderId="19" xfId="0" applyFont="1" applyBorder="1" applyAlignment="1">
      <alignment wrapText="1"/>
    </xf>
    <xf numFmtId="49" fontId="2" fillId="0" borderId="19" xfId="0" applyNumberFormat="1" applyFont="1" applyBorder="1" applyAlignment="1">
      <alignment wrapText="1"/>
    </xf>
    <xf numFmtId="0" fontId="2" fillId="0" borderId="1" xfId="0" applyFont="1" applyBorder="1" applyAlignment="1">
      <alignment wrapText="1"/>
    </xf>
    <xf numFmtId="49" fontId="2" fillId="0" borderId="1" xfId="0" applyNumberFormat="1" applyFont="1" applyBorder="1" applyAlignment="1">
      <alignment wrapText="1"/>
    </xf>
    <xf numFmtId="0" fontId="0" fillId="0" borderId="13" xfId="0" applyFont="1" applyFill="1" applyBorder="1"/>
    <xf numFmtId="0" fontId="0" fillId="0" borderId="0" xfId="0" applyAlignment="1">
      <alignment horizontal="left" vertical="top" wrapText="1"/>
    </xf>
    <xf numFmtId="0" fontId="0" fillId="0" borderId="9" xfId="0" applyBorder="1" applyAlignment="1">
      <alignment horizontal="center" vertical="center" wrapText="1"/>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xf>
    <xf numFmtId="0" fontId="0" fillId="0" borderId="0" xfId="0" applyAlignment="1">
      <alignment horizontal="left" wrapText="1"/>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tabSelected="1" workbookViewId="0">
      <pane xSplit="3" ySplit="3" topLeftCell="D4" activePane="bottomRight" state="frozen"/>
      <selection pane="topRight" activeCell="D1" sqref="D1"/>
      <selection pane="bottomLeft" activeCell="A4" sqref="A4"/>
      <selection pane="bottomRight" activeCell="D15" sqref="D15"/>
    </sheetView>
  </sheetViews>
  <sheetFormatPr baseColWidth="10" defaultRowHeight="16" x14ac:dyDescent="0.2"/>
  <cols>
    <col min="1" max="1" width="15.5" customWidth="1"/>
    <col min="2" max="2" width="19.1640625" customWidth="1"/>
    <col min="3" max="3" width="19.33203125" customWidth="1"/>
    <col min="4" max="4" width="19" customWidth="1"/>
    <col min="5" max="5" width="20.5" customWidth="1"/>
    <col min="6" max="6" width="18.6640625" customWidth="1"/>
    <col min="7" max="7" width="23" customWidth="1"/>
  </cols>
  <sheetData>
    <row r="1" spans="1:8" ht="90" customHeight="1" x14ac:dyDescent="0.25">
      <c r="A1" s="73" t="s">
        <v>140</v>
      </c>
      <c r="B1" s="73"/>
      <c r="C1" s="73"/>
      <c r="D1" s="73"/>
      <c r="E1" s="73"/>
      <c r="F1" s="73"/>
      <c r="G1" s="73"/>
    </row>
    <row r="3" spans="1:8" ht="109" customHeight="1" thickBot="1" x14ac:dyDescent="0.25">
      <c r="A3" s="5" t="s">
        <v>0</v>
      </c>
      <c r="B3" s="6" t="s">
        <v>126</v>
      </c>
      <c r="C3" s="7" t="s">
        <v>127</v>
      </c>
      <c r="D3" s="7" t="s">
        <v>141</v>
      </c>
      <c r="E3" s="7" t="s">
        <v>142</v>
      </c>
      <c r="F3" s="41" t="s">
        <v>128</v>
      </c>
      <c r="G3" s="7" t="s">
        <v>129</v>
      </c>
    </row>
    <row r="4" spans="1:8" x14ac:dyDescent="0.2">
      <c r="A4" s="69" t="s">
        <v>144</v>
      </c>
      <c r="B4" s="24" t="s">
        <v>1</v>
      </c>
      <c r="C4" s="3" t="s">
        <v>2</v>
      </c>
      <c r="D4" s="3">
        <v>45</v>
      </c>
      <c r="E4" s="3">
        <f>'MALE KATA'!I11</f>
        <v>735</v>
      </c>
      <c r="F4" s="50">
        <f>'MALE KATA'!J11</f>
        <v>600</v>
      </c>
      <c r="G4" s="3" t="s">
        <v>132</v>
      </c>
    </row>
    <row r="5" spans="1:8" x14ac:dyDescent="0.2">
      <c r="A5" s="72"/>
      <c r="B5" s="24" t="s">
        <v>123</v>
      </c>
      <c r="C5" s="3" t="s">
        <v>125</v>
      </c>
      <c r="D5" s="3">
        <v>121</v>
      </c>
      <c r="E5" s="3">
        <f>'MALE KATA'!I19</f>
        <v>150</v>
      </c>
      <c r="F5" s="50">
        <f>'MALE KATA'!J19</f>
        <v>60</v>
      </c>
      <c r="G5" s="3" t="s">
        <v>143</v>
      </c>
    </row>
    <row r="6" spans="1:8" x14ac:dyDescent="0.2">
      <c r="A6" s="70"/>
      <c r="B6" s="25" t="s">
        <v>4</v>
      </c>
      <c r="C6" s="1" t="s">
        <v>3</v>
      </c>
      <c r="D6" s="1">
        <v>165</v>
      </c>
      <c r="E6" s="1">
        <f>'MALE KATA'!I25</f>
        <v>82.5</v>
      </c>
      <c r="F6" s="51">
        <f>'MALE KATA'!J25</f>
        <v>30</v>
      </c>
      <c r="G6" s="1" t="s">
        <v>143</v>
      </c>
      <c r="H6" s="42"/>
    </row>
    <row r="7" spans="1:8" ht="17" thickBot="1" x14ac:dyDescent="0.25">
      <c r="A7" s="70"/>
      <c r="B7" s="58" t="s">
        <v>109</v>
      </c>
      <c r="C7" s="45" t="s">
        <v>108</v>
      </c>
      <c r="D7" s="4">
        <v>355</v>
      </c>
      <c r="E7" s="46">
        <f>'MALE KATA'!I28</f>
        <v>15</v>
      </c>
      <c r="F7" s="52">
        <f>'MALE KATA'!J29</f>
        <v>0</v>
      </c>
      <c r="G7" s="46" t="s">
        <v>143</v>
      </c>
      <c r="H7" s="42"/>
    </row>
    <row r="8" spans="1:8" x14ac:dyDescent="0.2">
      <c r="A8" s="69" t="s">
        <v>133</v>
      </c>
      <c r="B8" s="24" t="s">
        <v>5</v>
      </c>
      <c r="C8" s="3" t="s">
        <v>6</v>
      </c>
      <c r="D8" s="3">
        <v>210</v>
      </c>
      <c r="E8" s="3">
        <f>'MALE -67 KG'!H10</f>
        <v>240</v>
      </c>
      <c r="F8" s="50">
        <f>'MALE -67 KG'!I10</f>
        <v>120</v>
      </c>
      <c r="G8" s="1" t="s">
        <v>143</v>
      </c>
    </row>
    <row r="9" spans="1:8" x14ac:dyDescent="0.2">
      <c r="A9" s="70"/>
      <c r="B9" s="25" t="s">
        <v>9</v>
      </c>
      <c r="C9" s="1" t="s">
        <v>10</v>
      </c>
      <c r="D9" s="1">
        <v>348</v>
      </c>
      <c r="E9" s="1">
        <f>'MALE -67 KG'!H22</f>
        <v>82.5</v>
      </c>
      <c r="F9" s="51">
        <f>'MALE -67 KG'!I22</f>
        <v>60</v>
      </c>
      <c r="G9" s="1" t="s">
        <v>143</v>
      </c>
    </row>
    <row r="10" spans="1:8" x14ac:dyDescent="0.2">
      <c r="A10" s="70"/>
      <c r="B10" s="25" t="s">
        <v>7</v>
      </c>
      <c r="C10" s="1" t="s">
        <v>8</v>
      </c>
      <c r="D10" s="1">
        <v>288</v>
      </c>
      <c r="E10" s="1">
        <f>'MALE -67 KG'!H17</f>
        <v>120</v>
      </c>
      <c r="F10" s="51">
        <f>'MALE -67 KG'!I17</f>
        <v>0</v>
      </c>
      <c r="G10" s="1" t="s">
        <v>143</v>
      </c>
    </row>
    <row r="11" spans="1:8" ht="17" thickBot="1" x14ac:dyDescent="0.25">
      <c r="A11" s="71"/>
      <c r="B11" s="27" t="s">
        <v>11</v>
      </c>
      <c r="C11" s="4" t="s">
        <v>12</v>
      </c>
      <c r="D11" s="4">
        <v>431</v>
      </c>
      <c r="E11" s="4">
        <f>'MALE -67 KG'!H28</f>
        <v>52.5</v>
      </c>
      <c r="F11" s="52">
        <f>'MALE -67 KG'!I28</f>
        <v>0</v>
      </c>
      <c r="G11" s="4" t="s">
        <v>143</v>
      </c>
    </row>
    <row r="12" spans="1:8" x14ac:dyDescent="0.2">
      <c r="A12" s="69" t="s">
        <v>134</v>
      </c>
      <c r="B12" s="24" t="s">
        <v>13</v>
      </c>
      <c r="C12" s="3" t="s">
        <v>14</v>
      </c>
      <c r="D12" s="3">
        <v>63</v>
      </c>
      <c r="E12" s="3">
        <f>'MALE -75KG'!H14</f>
        <v>562.5</v>
      </c>
      <c r="F12" s="50">
        <f>'MALE -75KG'!I14</f>
        <v>360</v>
      </c>
      <c r="G12" s="3" t="s">
        <v>143</v>
      </c>
    </row>
    <row r="13" spans="1:8" x14ac:dyDescent="0.2">
      <c r="A13" s="72"/>
      <c r="B13" s="56" t="s">
        <v>15</v>
      </c>
      <c r="C13" s="1" t="s">
        <v>16</v>
      </c>
      <c r="D13" s="1">
        <v>66</v>
      </c>
      <c r="E13" s="1">
        <f>'MALE -75KG'!H29</f>
        <v>555</v>
      </c>
      <c r="F13" s="51">
        <f>'MALE -75KG'!I29</f>
        <v>315</v>
      </c>
      <c r="G13" s="1" t="s">
        <v>143</v>
      </c>
    </row>
    <row r="14" spans="1:8" x14ac:dyDescent="0.2">
      <c r="A14" s="72"/>
      <c r="B14" s="24" t="s">
        <v>110</v>
      </c>
      <c r="C14" s="47" t="s">
        <v>111</v>
      </c>
      <c r="D14" s="47">
        <v>227</v>
      </c>
      <c r="E14" s="47">
        <f>'MALE -75KG'!H34</f>
        <v>52.5</v>
      </c>
      <c r="F14" s="50">
        <f>'MALE -75KG'!I34</f>
        <v>30</v>
      </c>
      <c r="G14" s="1" t="s">
        <v>143</v>
      </c>
    </row>
    <row r="15" spans="1:8" ht="17" thickBot="1" x14ac:dyDescent="0.25">
      <c r="A15" s="70"/>
      <c r="B15" s="67" t="s">
        <v>115</v>
      </c>
      <c r="C15" s="57" t="s">
        <v>115</v>
      </c>
      <c r="D15" s="46"/>
      <c r="E15" s="57"/>
      <c r="F15" s="52"/>
      <c r="G15" s="46"/>
    </row>
    <row r="16" spans="1:8" x14ac:dyDescent="0.2">
      <c r="A16" s="69" t="s">
        <v>135</v>
      </c>
      <c r="B16" s="24" t="s">
        <v>17</v>
      </c>
      <c r="C16" s="3" t="s">
        <v>18</v>
      </c>
      <c r="D16" s="3">
        <v>52</v>
      </c>
      <c r="E16" s="3">
        <f>'MALE +75KG'!H16</f>
        <v>1402.5</v>
      </c>
      <c r="F16" s="50">
        <f>'MALE +75KG'!I16</f>
        <v>1155</v>
      </c>
      <c r="G16" s="3" t="s">
        <v>143</v>
      </c>
    </row>
    <row r="17" spans="1:8" x14ac:dyDescent="0.2">
      <c r="A17" s="70"/>
      <c r="B17" s="25" t="s">
        <v>15</v>
      </c>
      <c r="C17" s="1" t="s">
        <v>20</v>
      </c>
      <c r="D17" s="1">
        <v>180</v>
      </c>
      <c r="E17" s="1">
        <f>'MALE +75KG'!H37</f>
        <v>262.5</v>
      </c>
      <c r="F17" s="51">
        <f>'MALE +75KG'!I37</f>
        <v>180</v>
      </c>
      <c r="G17" s="1" t="s">
        <v>143</v>
      </c>
    </row>
    <row r="18" spans="1:8" x14ac:dyDescent="0.2">
      <c r="A18" s="70"/>
      <c r="B18" s="25" t="s">
        <v>15</v>
      </c>
      <c r="C18" s="1" t="s">
        <v>19</v>
      </c>
      <c r="D18" s="1">
        <v>163</v>
      </c>
      <c r="E18" s="1">
        <f>'MALE +75KG'!H29</f>
        <v>315</v>
      </c>
      <c r="F18" s="51">
        <f>'MALE +75KG'!I29</f>
        <v>60</v>
      </c>
      <c r="G18" s="1" t="s">
        <v>143</v>
      </c>
    </row>
    <row r="19" spans="1:8" ht="17" thickBot="1" x14ac:dyDescent="0.25">
      <c r="A19" s="71"/>
      <c r="B19" s="27" t="s">
        <v>21</v>
      </c>
      <c r="C19" s="4" t="s">
        <v>22</v>
      </c>
      <c r="D19" s="4">
        <v>247</v>
      </c>
      <c r="E19" s="4">
        <f>'MALE +75KG'!H44</f>
        <v>127.5</v>
      </c>
      <c r="F19" s="52">
        <f>'MALE +75KG'!I44</f>
        <v>60</v>
      </c>
      <c r="G19" s="4" t="s">
        <v>143</v>
      </c>
    </row>
    <row r="20" spans="1:8" x14ac:dyDescent="0.2">
      <c r="A20" s="69" t="s">
        <v>136</v>
      </c>
      <c r="B20" s="24" t="s">
        <v>23</v>
      </c>
      <c r="C20" s="47" t="s">
        <v>24</v>
      </c>
      <c r="D20" s="47">
        <v>14</v>
      </c>
      <c r="E20" s="47">
        <f>'FEMALE KATA'!I19</f>
        <v>2025</v>
      </c>
      <c r="F20" s="50">
        <f>'FEMALE KATA'!J19</f>
        <v>1680</v>
      </c>
      <c r="G20" s="3" t="s">
        <v>132</v>
      </c>
    </row>
    <row r="21" spans="1:8" x14ac:dyDescent="0.2">
      <c r="A21" s="70"/>
      <c r="B21" s="25" t="s">
        <v>25</v>
      </c>
      <c r="C21" s="43" t="s">
        <v>26</v>
      </c>
      <c r="D21" s="43">
        <v>84</v>
      </c>
      <c r="E21" s="43">
        <f>'FEMALE KATA'!I25</f>
        <v>300</v>
      </c>
      <c r="F21" s="51">
        <f>'FEMALE KATA'!J25</f>
        <v>240</v>
      </c>
      <c r="G21" s="1" t="s">
        <v>143</v>
      </c>
    </row>
    <row r="22" spans="1:8" x14ac:dyDescent="0.2">
      <c r="A22" s="70"/>
      <c r="B22" s="25" t="s">
        <v>27</v>
      </c>
      <c r="C22" s="43" t="s">
        <v>28</v>
      </c>
      <c r="D22" s="43">
        <v>113</v>
      </c>
      <c r="E22" s="43">
        <f>'FEMALE KATA'!I35</f>
        <v>127.5</v>
      </c>
      <c r="F22" s="51">
        <f>'FEMALE KATA'!J35</f>
        <v>45</v>
      </c>
      <c r="G22" s="1" t="s">
        <v>143</v>
      </c>
    </row>
    <row r="23" spans="1:8" ht="17" thickBot="1" x14ac:dyDescent="0.25">
      <c r="A23" s="71"/>
      <c r="B23" s="27" t="s">
        <v>117</v>
      </c>
      <c r="C23" s="46" t="s">
        <v>122</v>
      </c>
      <c r="D23" s="46">
        <v>192</v>
      </c>
      <c r="E23" s="46">
        <f>'FEMALE KATA'!I40</f>
        <v>52.5</v>
      </c>
      <c r="F23" s="52">
        <f>'FEMALE KATA'!J40</f>
        <v>30</v>
      </c>
      <c r="G23" s="46" t="s">
        <v>143</v>
      </c>
    </row>
    <row r="24" spans="1:8" x14ac:dyDescent="0.2">
      <c r="A24" s="69" t="s">
        <v>137</v>
      </c>
      <c r="B24" s="24" t="s">
        <v>29</v>
      </c>
      <c r="C24" s="3" t="s">
        <v>30</v>
      </c>
      <c r="D24" s="3">
        <v>51</v>
      </c>
      <c r="E24" s="3">
        <f>'FEMALE -55KG'!H21</f>
        <v>1605</v>
      </c>
      <c r="F24" s="50">
        <f>'FEMALE -55KG'!I21</f>
        <v>1200</v>
      </c>
      <c r="G24" s="3" t="s">
        <v>143</v>
      </c>
    </row>
    <row r="25" spans="1:8" x14ac:dyDescent="0.2">
      <c r="A25" s="70"/>
      <c r="B25" s="25" t="s">
        <v>31</v>
      </c>
      <c r="C25" s="1" t="s">
        <v>32</v>
      </c>
      <c r="D25" s="1">
        <v>218</v>
      </c>
      <c r="E25" s="1">
        <f>'FEMALE -55KG'!H30</f>
        <v>127.5</v>
      </c>
      <c r="F25" s="51">
        <f>'FEMALE -55KG'!I30</f>
        <v>30</v>
      </c>
      <c r="G25" s="1" t="s">
        <v>143</v>
      </c>
      <c r="H25" s="42"/>
    </row>
    <row r="26" spans="1:8" x14ac:dyDescent="0.2">
      <c r="A26" s="70"/>
      <c r="B26" s="25" t="s">
        <v>119</v>
      </c>
      <c r="C26" s="43" t="s">
        <v>112</v>
      </c>
      <c r="D26" s="43">
        <v>259</v>
      </c>
      <c r="E26" s="43">
        <f>'FEMALE -55KG'!H35</f>
        <v>75</v>
      </c>
      <c r="F26" s="51">
        <f>'FEMALE -55KG'!I35</f>
        <v>30</v>
      </c>
      <c r="G26" s="1" t="s">
        <v>143</v>
      </c>
    </row>
    <row r="27" spans="1:8" ht="17" thickBot="1" x14ac:dyDescent="0.25">
      <c r="A27" s="71"/>
      <c r="B27" s="49" t="s">
        <v>31</v>
      </c>
      <c r="C27" s="44" t="s">
        <v>113</v>
      </c>
      <c r="D27" s="48">
        <v>321</v>
      </c>
      <c r="E27" s="4">
        <f>'FEMALE -55KG'!H41</f>
        <v>37.5</v>
      </c>
      <c r="F27" s="52">
        <f>'FEMALE -55KG'!I41</f>
        <v>0</v>
      </c>
      <c r="G27" s="4" t="s">
        <v>143</v>
      </c>
    </row>
    <row r="28" spans="1:8" x14ac:dyDescent="0.2">
      <c r="A28" s="69" t="s">
        <v>138</v>
      </c>
      <c r="B28" s="26" t="s">
        <v>35</v>
      </c>
      <c r="C28" s="2" t="s">
        <v>36</v>
      </c>
      <c r="D28" s="2">
        <v>5</v>
      </c>
      <c r="E28" s="2">
        <f>'FEMALE -61KG'!H27</f>
        <v>5137.5</v>
      </c>
      <c r="F28" s="53">
        <f>'FEMALE -61KG'!I27</f>
        <v>4665</v>
      </c>
      <c r="G28" s="3" t="s">
        <v>132</v>
      </c>
    </row>
    <row r="29" spans="1:8" x14ac:dyDescent="0.2">
      <c r="A29" s="70"/>
      <c r="B29" s="25" t="s">
        <v>33</v>
      </c>
      <c r="C29" s="1" t="s">
        <v>34</v>
      </c>
      <c r="D29" s="1">
        <v>152</v>
      </c>
      <c r="E29" s="1">
        <f>'FEMALE -61KG'!H31</f>
        <v>45</v>
      </c>
      <c r="F29" s="51">
        <f>'FEMALE -61KG'!I31</f>
        <v>30</v>
      </c>
      <c r="G29" s="1" t="s">
        <v>143</v>
      </c>
    </row>
    <row r="30" spans="1:8" x14ac:dyDescent="0.2">
      <c r="A30" s="70"/>
      <c r="B30" s="25" t="s">
        <v>115</v>
      </c>
      <c r="C30" s="43" t="s">
        <v>115</v>
      </c>
      <c r="D30" s="23"/>
      <c r="E30" s="23"/>
      <c r="F30" s="54"/>
      <c r="G30" s="23"/>
    </row>
    <row r="31" spans="1:8" ht="17" thickBot="1" x14ac:dyDescent="0.25">
      <c r="A31" s="71"/>
      <c r="B31" s="27" t="s">
        <v>115</v>
      </c>
      <c r="C31" s="46" t="s">
        <v>115</v>
      </c>
      <c r="D31" s="22"/>
      <c r="E31" s="22"/>
      <c r="F31" s="55"/>
      <c r="G31" s="22"/>
    </row>
    <row r="32" spans="1:8" x14ac:dyDescent="0.2">
      <c r="A32" s="69" t="s">
        <v>139</v>
      </c>
      <c r="B32" s="24" t="s">
        <v>37</v>
      </c>
      <c r="C32" s="3" t="s">
        <v>28</v>
      </c>
      <c r="D32" s="3">
        <v>28</v>
      </c>
      <c r="E32" s="3">
        <f>'FEMALE +61KG'!H19</f>
        <v>2422.5</v>
      </c>
      <c r="F32" s="50">
        <f>'FEMALE +61KG'!I19</f>
        <v>2085</v>
      </c>
      <c r="G32" s="3" t="s">
        <v>132</v>
      </c>
    </row>
    <row r="33" spans="1:7" x14ac:dyDescent="0.2">
      <c r="A33" s="72"/>
      <c r="B33" s="25" t="s">
        <v>40</v>
      </c>
      <c r="C33" s="1" t="s">
        <v>41</v>
      </c>
      <c r="D33" s="1">
        <v>189</v>
      </c>
      <c r="E33" s="1">
        <f>'FEMALE +61KG'!H30</f>
        <v>165</v>
      </c>
      <c r="F33" s="51">
        <f>'FEMALE +61KG'!I30</f>
        <v>150</v>
      </c>
      <c r="G33" s="1" t="s">
        <v>143</v>
      </c>
    </row>
    <row r="34" spans="1:7" x14ac:dyDescent="0.2">
      <c r="A34" s="70"/>
      <c r="B34" s="25" t="s">
        <v>38</v>
      </c>
      <c r="C34" s="1" t="s">
        <v>39</v>
      </c>
      <c r="D34" s="1">
        <v>189</v>
      </c>
      <c r="E34" s="1">
        <f>'FEMALE +61KG'!H26</f>
        <v>165</v>
      </c>
      <c r="F34" s="51">
        <f>'FEMALE +61KG'!I26</f>
        <v>90</v>
      </c>
      <c r="G34" s="1" t="s">
        <v>143</v>
      </c>
    </row>
    <row r="35" spans="1:7" x14ac:dyDescent="0.2">
      <c r="A35" s="70"/>
      <c r="B35" s="25" t="s">
        <v>42</v>
      </c>
      <c r="C35" s="1" t="s">
        <v>43</v>
      </c>
      <c r="D35" s="1">
        <v>209</v>
      </c>
      <c r="E35" s="1">
        <f>'FEMALE +61KG'!H36</f>
        <v>105</v>
      </c>
      <c r="F35" s="51">
        <f>'FEMALE +61KG'!I36</f>
        <v>0</v>
      </c>
      <c r="G35" s="1" t="s">
        <v>143</v>
      </c>
    </row>
    <row r="37" spans="1:7" ht="20" customHeight="1" x14ac:dyDescent="0.2">
      <c r="A37" s="68" t="s">
        <v>130</v>
      </c>
      <c r="B37" s="68"/>
      <c r="C37" s="68"/>
      <c r="D37" s="68"/>
      <c r="E37" s="68"/>
      <c r="F37" s="68"/>
      <c r="G37" s="68"/>
    </row>
    <row r="38" spans="1:7" ht="19" x14ac:dyDescent="0.2">
      <c r="A38" t="s">
        <v>131</v>
      </c>
    </row>
  </sheetData>
  <mergeCells count="10">
    <mergeCell ref="A37:G37"/>
    <mergeCell ref="A28:A31"/>
    <mergeCell ref="A32:A35"/>
    <mergeCell ref="A1:G1"/>
    <mergeCell ref="A4:A7"/>
    <mergeCell ref="A8:A11"/>
    <mergeCell ref="A12:A15"/>
    <mergeCell ref="A16:A19"/>
    <mergeCell ref="A20:A23"/>
    <mergeCell ref="A24:A27"/>
  </mergeCells>
  <phoneticPr fontId="3"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RowHeight="16" x14ac:dyDescent="0.2"/>
  <cols>
    <col min="1" max="1" width="29.5" customWidth="1"/>
    <col min="2" max="2" width="14.6640625" customWidth="1"/>
    <col min="3" max="4" width="13" customWidth="1"/>
    <col min="6" max="6" width="15.83203125" customWidth="1"/>
    <col min="7" max="7" width="16" customWidth="1"/>
    <col min="8" max="8" width="14.6640625" customWidth="1"/>
    <col min="9" max="9" width="17.1640625" customWidth="1"/>
    <col min="10" max="10" width="19.1640625" customWidth="1"/>
  </cols>
  <sheetData>
    <row r="1" spans="1:10" ht="45" customHeight="1" x14ac:dyDescent="0.25">
      <c r="A1" s="73" t="s">
        <v>152</v>
      </c>
      <c r="B1" s="74"/>
      <c r="C1" s="74"/>
      <c r="D1" s="74"/>
      <c r="E1" s="74"/>
      <c r="F1" s="74"/>
      <c r="G1" s="74"/>
      <c r="H1" s="74"/>
      <c r="I1" s="74"/>
      <c r="J1" s="74"/>
    </row>
    <row r="2" spans="1:10" x14ac:dyDescent="0.2">
      <c r="B2" s="8"/>
    </row>
    <row r="3" spans="1:10" ht="40" customHeight="1" x14ac:dyDescent="0.2">
      <c r="B3" s="65" t="s">
        <v>48</v>
      </c>
      <c r="C3" s="66" t="s">
        <v>97</v>
      </c>
      <c r="D3" s="66" t="s">
        <v>98</v>
      </c>
      <c r="E3" s="66" t="s">
        <v>50</v>
      </c>
      <c r="F3" s="65" t="s">
        <v>47</v>
      </c>
      <c r="G3" s="66" t="s">
        <v>51</v>
      </c>
      <c r="H3" s="66" t="s">
        <v>107</v>
      </c>
      <c r="I3" s="66" t="s">
        <v>106</v>
      </c>
      <c r="J3" s="65" t="s">
        <v>44</v>
      </c>
    </row>
    <row r="4" spans="1:10" ht="54" customHeight="1" thickBot="1" x14ac:dyDescent="0.25">
      <c r="A4" s="39"/>
      <c r="B4" s="63" t="s">
        <v>48</v>
      </c>
      <c r="C4" s="64" t="s">
        <v>155</v>
      </c>
      <c r="D4" s="64" t="s">
        <v>145</v>
      </c>
      <c r="E4" s="64" t="s">
        <v>50</v>
      </c>
      <c r="F4" s="63" t="s">
        <v>146</v>
      </c>
      <c r="G4" s="64" t="s">
        <v>147</v>
      </c>
      <c r="H4" s="64" t="s">
        <v>148</v>
      </c>
      <c r="I4" s="64" t="s">
        <v>149</v>
      </c>
      <c r="J4" s="61" t="s">
        <v>150</v>
      </c>
    </row>
    <row r="5" spans="1:10" ht="17" customHeight="1" thickBot="1" x14ac:dyDescent="0.25">
      <c r="A5" s="28" t="s">
        <v>96</v>
      </c>
      <c r="B5" s="30"/>
      <c r="C5" s="31"/>
      <c r="D5" s="31"/>
      <c r="E5" s="31"/>
      <c r="F5" s="30"/>
      <c r="G5" s="31"/>
      <c r="H5" s="31"/>
      <c r="I5" s="31"/>
      <c r="J5" s="30"/>
    </row>
    <row r="6" spans="1:10" x14ac:dyDescent="0.2">
      <c r="A6" t="s">
        <v>45</v>
      </c>
      <c r="B6">
        <v>5</v>
      </c>
      <c r="C6">
        <f>3*10</f>
        <v>30</v>
      </c>
      <c r="E6">
        <v>30</v>
      </c>
      <c r="F6">
        <v>6</v>
      </c>
      <c r="G6">
        <f>(B6+C6+D6+E6)*F6</f>
        <v>390</v>
      </c>
      <c r="H6" s="17">
        <v>1</v>
      </c>
      <c r="I6">
        <f>((B6+C6+D6+E6)*F6)*H6</f>
        <v>390</v>
      </c>
      <c r="J6">
        <f>I6-(B6*F6*H6)</f>
        <v>360</v>
      </c>
    </row>
    <row r="7" spans="1:10" x14ac:dyDescent="0.2">
      <c r="A7" t="s">
        <v>57</v>
      </c>
      <c r="B7">
        <v>5</v>
      </c>
      <c r="F7">
        <v>6</v>
      </c>
      <c r="G7">
        <f t="shared" ref="G7:G10" si="0">(B7+C7+D7+E7)*F7</f>
        <v>30</v>
      </c>
      <c r="H7" s="17">
        <v>0.5</v>
      </c>
      <c r="I7">
        <f t="shared" ref="I7:I10" si="1">((B7+C7+D7+E7)*F7)*H7</f>
        <v>15</v>
      </c>
      <c r="J7">
        <f t="shared" ref="J7:J10" si="2">I7-(B7*F7*H7)</f>
        <v>0</v>
      </c>
    </row>
    <row r="8" spans="1:10" x14ac:dyDescent="0.2">
      <c r="A8" t="s">
        <v>46</v>
      </c>
      <c r="B8">
        <v>5</v>
      </c>
      <c r="C8">
        <f>2*10</f>
        <v>20</v>
      </c>
      <c r="F8">
        <v>12</v>
      </c>
      <c r="G8">
        <f t="shared" si="0"/>
        <v>300</v>
      </c>
      <c r="H8" s="17">
        <v>1</v>
      </c>
      <c r="I8">
        <f t="shared" si="1"/>
        <v>300</v>
      </c>
      <c r="J8">
        <f t="shared" si="2"/>
        <v>240</v>
      </c>
    </row>
    <row r="9" spans="1:10" x14ac:dyDescent="0.2">
      <c r="A9" t="s">
        <v>52</v>
      </c>
      <c r="B9">
        <v>5</v>
      </c>
      <c r="F9">
        <v>6</v>
      </c>
      <c r="G9" s="12">
        <f>(B9+C9+D9+E9)*F9</f>
        <v>30</v>
      </c>
      <c r="H9" s="18">
        <v>0.5</v>
      </c>
      <c r="I9">
        <f>((B9+C9+D9+E9)*F9)*H9</f>
        <v>15</v>
      </c>
      <c r="J9">
        <f>I9-(B9*F9*H9)</f>
        <v>0</v>
      </c>
    </row>
    <row r="10" spans="1:10" x14ac:dyDescent="0.2">
      <c r="A10" t="s">
        <v>58</v>
      </c>
      <c r="B10">
        <v>5</v>
      </c>
      <c r="F10">
        <v>6</v>
      </c>
      <c r="G10" s="12">
        <f t="shared" si="0"/>
        <v>30</v>
      </c>
      <c r="H10" s="18">
        <v>0.5</v>
      </c>
      <c r="I10">
        <f t="shared" si="1"/>
        <v>15</v>
      </c>
      <c r="J10">
        <f t="shared" si="2"/>
        <v>0</v>
      </c>
    </row>
    <row r="11" spans="1:10" x14ac:dyDescent="0.2">
      <c r="A11" s="34" t="s">
        <v>54</v>
      </c>
      <c r="B11" s="35"/>
      <c r="C11" s="35"/>
      <c r="D11" s="35"/>
      <c r="E11" s="35"/>
      <c r="F11" s="35"/>
      <c r="G11" s="34"/>
      <c r="H11" s="34"/>
      <c r="I11" s="34">
        <f>SUM(I6:I10)</f>
        <v>735</v>
      </c>
      <c r="J11" s="36">
        <f>SUM(J6:J10)</f>
        <v>600</v>
      </c>
    </row>
    <row r="13" spans="1:10" ht="17" thickBot="1" x14ac:dyDescent="0.25">
      <c r="A13" s="28" t="s">
        <v>124</v>
      </c>
      <c r="B13" s="29"/>
      <c r="C13" s="29"/>
      <c r="D13" s="29"/>
      <c r="E13" s="29"/>
      <c r="F13" s="29"/>
      <c r="G13" s="29"/>
      <c r="H13" s="29"/>
      <c r="I13" s="29"/>
      <c r="J13" s="29"/>
    </row>
    <row r="14" spans="1:10" x14ac:dyDescent="0.2">
      <c r="A14" t="s">
        <v>53</v>
      </c>
      <c r="B14">
        <v>5</v>
      </c>
      <c r="F14">
        <v>3</v>
      </c>
      <c r="G14">
        <f>(B14+C14+D14+E14)*F14</f>
        <v>15</v>
      </c>
      <c r="H14" s="17">
        <v>1</v>
      </c>
      <c r="I14">
        <f>((B14+C14+D14+E14)*F14)*H14</f>
        <v>15</v>
      </c>
      <c r="J14">
        <f>I14-(B14*F14*H14)</f>
        <v>0</v>
      </c>
    </row>
    <row r="15" spans="1:10" x14ac:dyDescent="0.2">
      <c r="A15" t="s">
        <v>84</v>
      </c>
      <c r="B15">
        <v>5</v>
      </c>
      <c r="C15">
        <f>1*10</f>
        <v>10</v>
      </c>
      <c r="F15">
        <v>6</v>
      </c>
      <c r="G15">
        <f t="shared" ref="G15:G18" si="3">(B15+C15+D15+E15)*F15</f>
        <v>90</v>
      </c>
      <c r="H15" s="17">
        <v>1</v>
      </c>
      <c r="I15">
        <f t="shared" ref="I15:I18" si="4">((B15+C15+D15+E15)*F15)*H15</f>
        <v>90</v>
      </c>
      <c r="J15">
        <f>I15-(B15*F15*H15)</f>
        <v>60</v>
      </c>
    </row>
    <row r="16" spans="1:10" x14ac:dyDescent="0.2">
      <c r="A16" t="s">
        <v>57</v>
      </c>
      <c r="B16">
        <v>5</v>
      </c>
      <c r="F16">
        <v>6</v>
      </c>
      <c r="G16">
        <f t="shared" si="3"/>
        <v>30</v>
      </c>
      <c r="H16" s="17">
        <v>0.5</v>
      </c>
      <c r="I16">
        <f t="shared" si="4"/>
        <v>15</v>
      </c>
      <c r="J16">
        <f>I16-(B16*F16*H16)</f>
        <v>0</v>
      </c>
    </row>
    <row r="17" spans="1:10" x14ac:dyDescent="0.2">
      <c r="A17" t="s">
        <v>52</v>
      </c>
      <c r="B17">
        <v>5</v>
      </c>
      <c r="F17">
        <v>6</v>
      </c>
      <c r="G17">
        <f t="shared" si="3"/>
        <v>30</v>
      </c>
      <c r="H17" s="17">
        <v>0.5</v>
      </c>
      <c r="I17">
        <f t="shared" si="4"/>
        <v>15</v>
      </c>
      <c r="J17">
        <f t="shared" ref="J17:J18" si="5">I17-(B17*F17*H17)</f>
        <v>0</v>
      </c>
    </row>
    <row r="18" spans="1:10" x14ac:dyDescent="0.2">
      <c r="A18" t="s">
        <v>58</v>
      </c>
      <c r="B18">
        <v>5</v>
      </c>
      <c r="F18">
        <v>6</v>
      </c>
      <c r="G18">
        <f t="shared" si="3"/>
        <v>30</v>
      </c>
      <c r="H18" s="17">
        <v>0.5</v>
      </c>
      <c r="I18">
        <f t="shared" si="4"/>
        <v>15</v>
      </c>
      <c r="J18">
        <f t="shared" si="5"/>
        <v>0</v>
      </c>
    </row>
    <row r="19" spans="1:10" x14ac:dyDescent="0.2">
      <c r="A19" s="35"/>
      <c r="B19" s="35"/>
      <c r="C19" s="35"/>
      <c r="D19" s="35"/>
      <c r="E19" s="35"/>
      <c r="F19" s="35"/>
      <c r="G19" s="35"/>
      <c r="H19" s="35"/>
      <c r="I19" s="34">
        <f>SUM(I14:I18)</f>
        <v>150</v>
      </c>
      <c r="J19" s="34">
        <f>SUM(J14:J18)</f>
        <v>60</v>
      </c>
    </row>
    <row r="21" spans="1:10" ht="17" thickBot="1" x14ac:dyDescent="0.25">
      <c r="A21" s="28" t="s">
        <v>99</v>
      </c>
      <c r="B21" s="29"/>
      <c r="C21" s="29"/>
      <c r="D21" s="29"/>
      <c r="E21" s="29"/>
      <c r="F21" s="29"/>
      <c r="G21" s="29"/>
      <c r="H21" s="29"/>
      <c r="I21" s="29"/>
      <c r="J21" s="29"/>
    </row>
    <row r="22" spans="1:10" x14ac:dyDescent="0.2">
      <c r="A22" t="s">
        <v>53</v>
      </c>
      <c r="B22">
        <v>5</v>
      </c>
      <c r="F22">
        <v>3</v>
      </c>
      <c r="G22">
        <f>(B22+C22+D22+E22)*F22</f>
        <v>15</v>
      </c>
      <c r="H22" s="17">
        <v>1</v>
      </c>
      <c r="I22">
        <f>((B22+C22+D22+E22)*F22)*H22</f>
        <v>15</v>
      </c>
      <c r="J22">
        <f>I22-(B22*F22*H22)</f>
        <v>0</v>
      </c>
    </row>
    <row r="23" spans="1:10" x14ac:dyDescent="0.2">
      <c r="A23" t="s">
        <v>45</v>
      </c>
      <c r="B23">
        <v>5</v>
      </c>
      <c r="F23">
        <v>6</v>
      </c>
      <c r="G23">
        <f>(B23+C23+D23+E23)*F23</f>
        <v>30</v>
      </c>
      <c r="H23" s="17">
        <v>1</v>
      </c>
      <c r="I23">
        <f t="shared" ref="I23:I24" si="6">((B23+C23+D23+E23)*F23)*H23</f>
        <v>30</v>
      </c>
      <c r="J23">
        <f t="shared" ref="J23:J24" si="7">I23-(B23*F23*H23)</f>
        <v>0</v>
      </c>
    </row>
    <row r="24" spans="1:10" x14ac:dyDescent="0.2">
      <c r="A24" t="s">
        <v>60</v>
      </c>
      <c r="B24">
        <v>5</v>
      </c>
      <c r="C24">
        <f>2*10</f>
        <v>20</v>
      </c>
      <c r="F24">
        <v>3</v>
      </c>
      <c r="G24" s="12">
        <f>(B24+C24+D24+E24)*F24</f>
        <v>75</v>
      </c>
      <c r="H24" s="18">
        <v>0.5</v>
      </c>
      <c r="I24">
        <f t="shared" si="6"/>
        <v>37.5</v>
      </c>
      <c r="J24">
        <f t="shared" si="7"/>
        <v>30</v>
      </c>
    </row>
    <row r="25" spans="1:10" x14ac:dyDescent="0.2">
      <c r="A25" s="34" t="s">
        <v>100</v>
      </c>
      <c r="B25" s="35"/>
      <c r="C25" s="35"/>
      <c r="D25" s="35"/>
      <c r="E25" s="35"/>
      <c r="F25" s="35"/>
      <c r="G25" s="34"/>
      <c r="H25" s="34"/>
      <c r="I25" s="34">
        <f>SUM(I22:I24)</f>
        <v>82.5</v>
      </c>
      <c r="J25" s="34">
        <f>SUM(J22:J24)</f>
        <v>30</v>
      </c>
    </row>
    <row r="27" spans="1:10" ht="17" thickBot="1" x14ac:dyDescent="0.25">
      <c r="A27" s="28" t="s">
        <v>114</v>
      </c>
      <c r="B27" s="29"/>
      <c r="C27" s="29"/>
      <c r="D27" s="29"/>
      <c r="E27" s="29"/>
      <c r="F27" s="29"/>
      <c r="G27" s="29"/>
      <c r="H27" s="29"/>
      <c r="I27" s="29"/>
      <c r="J27" s="29"/>
    </row>
    <row r="28" spans="1:10" x14ac:dyDescent="0.2">
      <c r="A28" t="s">
        <v>53</v>
      </c>
      <c r="B28">
        <v>5</v>
      </c>
      <c r="F28">
        <v>3</v>
      </c>
      <c r="G28">
        <f>(B28+C28+D28+E28)*F28</f>
        <v>15</v>
      </c>
      <c r="H28" s="17">
        <v>1</v>
      </c>
      <c r="I28">
        <f>((B28+C28+D28+E28)*F28)*H28</f>
        <v>15</v>
      </c>
      <c r="J28">
        <f>I28-(B28*F28*H28)</f>
        <v>0</v>
      </c>
    </row>
    <row r="29" spans="1:10" x14ac:dyDescent="0.2">
      <c r="A29" s="34" t="s">
        <v>100</v>
      </c>
      <c r="B29" s="35"/>
      <c r="C29" s="35"/>
      <c r="D29" s="35"/>
      <c r="E29" s="35"/>
      <c r="F29" s="35"/>
      <c r="G29" s="35"/>
      <c r="H29" s="35"/>
      <c r="I29" s="34">
        <f>SUM(I28)</f>
        <v>15</v>
      </c>
      <c r="J29" s="34">
        <f>SUM(J28)</f>
        <v>0</v>
      </c>
    </row>
    <row r="30" spans="1:10" s="12" customFormat="1" x14ac:dyDescent="0.2">
      <c r="A30" s="20"/>
    </row>
    <row r="31" spans="1:10" ht="33" customHeight="1" x14ac:dyDescent="0.2">
      <c r="A31" s="75" t="s">
        <v>153</v>
      </c>
      <c r="B31" s="75"/>
      <c r="C31" s="75"/>
      <c r="D31" s="75"/>
      <c r="E31" s="75"/>
      <c r="F31" s="75"/>
      <c r="G31" s="75"/>
      <c r="H31" s="75"/>
      <c r="I31" s="75"/>
      <c r="J31" s="75"/>
    </row>
    <row r="32" spans="1:10" ht="33" customHeight="1" x14ac:dyDescent="0.2">
      <c r="A32" s="75" t="s">
        <v>154</v>
      </c>
      <c r="B32" s="75"/>
      <c r="C32" s="75"/>
      <c r="D32" s="75"/>
      <c r="E32" s="75"/>
      <c r="F32" s="75"/>
      <c r="G32" s="75"/>
      <c r="H32" s="75"/>
      <c r="I32" s="75"/>
      <c r="J32" s="75"/>
    </row>
  </sheetData>
  <mergeCells count="3">
    <mergeCell ref="A1:J1"/>
    <mergeCell ref="A31:J31"/>
    <mergeCell ref="A32:J3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RowHeight="16" x14ac:dyDescent="0.2"/>
  <cols>
    <col min="1" max="1" width="29.5" customWidth="1"/>
    <col min="2" max="2" width="14.6640625" customWidth="1"/>
    <col min="3" max="3" width="13" customWidth="1"/>
    <col min="5" max="5" width="15.83203125" customWidth="1"/>
    <col min="6" max="8" width="14.6640625" customWidth="1"/>
    <col min="9" max="9" width="19.1640625" customWidth="1"/>
  </cols>
  <sheetData>
    <row r="1" spans="1:9" ht="47" customHeight="1" x14ac:dyDescent="0.25">
      <c r="A1" s="73" t="s">
        <v>151</v>
      </c>
      <c r="B1" s="74"/>
      <c r="C1" s="74"/>
      <c r="D1" s="74"/>
      <c r="E1" s="74"/>
      <c r="F1" s="74"/>
      <c r="G1" s="74"/>
      <c r="H1" s="74"/>
      <c r="I1" s="74"/>
    </row>
    <row r="2" spans="1:9" x14ac:dyDescent="0.2">
      <c r="A2" s="8"/>
      <c r="B2" s="8"/>
    </row>
    <row r="3" spans="1:9" ht="34" customHeight="1" x14ac:dyDescent="0.2">
      <c r="A3" s="39"/>
      <c r="B3" s="65" t="s">
        <v>48</v>
      </c>
      <c r="C3" s="66" t="s">
        <v>49</v>
      </c>
      <c r="D3" s="66" t="s">
        <v>50</v>
      </c>
      <c r="E3" s="65" t="s">
        <v>47</v>
      </c>
      <c r="F3" s="66" t="s">
        <v>51</v>
      </c>
      <c r="G3" s="66" t="s">
        <v>107</v>
      </c>
      <c r="H3" s="66" t="s">
        <v>106</v>
      </c>
      <c r="I3" s="65" t="s">
        <v>44</v>
      </c>
    </row>
    <row r="4" spans="1:9" ht="55" customHeight="1" thickBot="1" x14ac:dyDescent="0.25">
      <c r="A4" s="39"/>
      <c r="B4" s="63" t="s">
        <v>48</v>
      </c>
      <c r="C4" s="31" t="s">
        <v>160</v>
      </c>
      <c r="D4" s="64" t="s">
        <v>50</v>
      </c>
      <c r="E4" s="63" t="s">
        <v>146</v>
      </c>
      <c r="F4" s="64" t="s">
        <v>147</v>
      </c>
      <c r="G4" s="64" t="s">
        <v>148</v>
      </c>
      <c r="H4" s="64" t="s">
        <v>149</v>
      </c>
      <c r="I4" s="61" t="s">
        <v>150</v>
      </c>
    </row>
    <row r="5" spans="1:9" ht="16" customHeight="1" thickBot="1" x14ac:dyDescent="0.25">
      <c r="A5" s="28" t="s">
        <v>55</v>
      </c>
      <c r="B5" s="30"/>
      <c r="C5" s="31"/>
      <c r="D5" s="31"/>
      <c r="E5" s="30"/>
      <c r="F5" s="31"/>
      <c r="G5" s="31"/>
      <c r="H5" s="31"/>
      <c r="I5" s="30"/>
    </row>
    <row r="6" spans="1:9" x14ac:dyDescent="0.2">
      <c r="A6" t="s">
        <v>53</v>
      </c>
      <c r="B6">
        <v>5</v>
      </c>
      <c r="E6">
        <v>3</v>
      </c>
      <c r="F6">
        <f>(B6+C6+D6)*E6</f>
        <v>15</v>
      </c>
      <c r="G6" s="17">
        <v>1</v>
      </c>
      <c r="H6">
        <f>((B6+C6+D6)*E6)*G6</f>
        <v>15</v>
      </c>
      <c r="I6">
        <f>H6-(B6*E6*G6)</f>
        <v>0</v>
      </c>
    </row>
    <row r="7" spans="1:9" x14ac:dyDescent="0.2">
      <c r="A7" t="s">
        <v>45</v>
      </c>
      <c r="B7">
        <v>5</v>
      </c>
      <c r="E7">
        <v>6</v>
      </c>
      <c r="F7">
        <f t="shared" ref="F7:F9" si="0">(B7+C7+D7)*E7</f>
        <v>30</v>
      </c>
      <c r="G7" s="17">
        <v>1</v>
      </c>
      <c r="H7">
        <f t="shared" ref="H7:H9" si="1">((B7+C7+D7)*E7)*G7</f>
        <v>30</v>
      </c>
      <c r="I7">
        <f t="shared" ref="I7:I9" si="2">H7-(B7*E7*G7)</f>
        <v>0</v>
      </c>
    </row>
    <row r="8" spans="1:9" x14ac:dyDescent="0.2">
      <c r="A8" t="s">
        <v>46</v>
      </c>
      <c r="B8">
        <v>5</v>
      </c>
      <c r="C8">
        <f>(1*10)</f>
        <v>10</v>
      </c>
      <c r="E8">
        <v>12</v>
      </c>
      <c r="F8">
        <f t="shared" si="0"/>
        <v>180</v>
      </c>
      <c r="G8" s="17">
        <v>1</v>
      </c>
      <c r="H8">
        <f t="shared" si="1"/>
        <v>180</v>
      </c>
      <c r="I8">
        <f t="shared" si="2"/>
        <v>120</v>
      </c>
    </row>
    <row r="9" spans="1:9" x14ac:dyDescent="0.2">
      <c r="A9" t="s">
        <v>52</v>
      </c>
      <c r="B9">
        <v>5</v>
      </c>
      <c r="E9">
        <v>6</v>
      </c>
      <c r="F9" s="12">
        <f t="shared" si="0"/>
        <v>30</v>
      </c>
      <c r="G9" s="18">
        <v>0.5</v>
      </c>
      <c r="H9">
        <f t="shared" si="1"/>
        <v>15</v>
      </c>
      <c r="I9">
        <f t="shared" si="2"/>
        <v>0</v>
      </c>
    </row>
    <row r="10" spans="1:9" x14ac:dyDescent="0.2">
      <c r="A10" s="34" t="s">
        <v>54</v>
      </c>
      <c r="B10" s="35"/>
      <c r="C10" s="35"/>
      <c r="D10" s="35"/>
      <c r="E10" s="35"/>
      <c r="F10" s="34"/>
      <c r="G10" s="37"/>
      <c r="H10" s="34">
        <f>SUM(H6:H9)</f>
        <v>240</v>
      </c>
      <c r="I10" s="34">
        <f>SUM(I6:I9)</f>
        <v>120</v>
      </c>
    </row>
    <row r="11" spans="1:9" x14ac:dyDescent="0.2">
      <c r="G11" s="17"/>
    </row>
    <row r="12" spans="1:9" ht="17" thickBot="1" x14ac:dyDescent="0.25">
      <c r="A12" s="28" t="s">
        <v>56</v>
      </c>
      <c r="B12" s="29"/>
      <c r="C12" s="29"/>
      <c r="D12" s="29"/>
      <c r="E12" s="29"/>
      <c r="F12" s="29"/>
      <c r="G12" s="32"/>
      <c r="H12" s="29"/>
      <c r="I12" s="29"/>
    </row>
    <row r="13" spans="1:9" x14ac:dyDescent="0.2">
      <c r="A13" t="s">
        <v>45</v>
      </c>
      <c r="B13">
        <v>5</v>
      </c>
      <c r="E13">
        <v>6</v>
      </c>
      <c r="F13">
        <f>(B13+C13+D13)*E13</f>
        <v>30</v>
      </c>
      <c r="G13" s="17">
        <v>1</v>
      </c>
      <c r="H13">
        <f>((B13+C13+D13)*E13)*G13</f>
        <v>30</v>
      </c>
      <c r="I13">
        <f>H13-(B13*E13*G13)</f>
        <v>0</v>
      </c>
    </row>
    <row r="14" spans="1:9" x14ac:dyDescent="0.2">
      <c r="A14" t="s">
        <v>57</v>
      </c>
      <c r="B14">
        <v>5</v>
      </c>
      <c r="E14">
        <v>6</v>
      </c>
      <c r="F14">
        <f t="shared" ref="F14:F16" si="3">(B14+C14+D14)*E14</f>
        <v>30</v>
      </c>
      <c r="G14" s="17">
        <v>0.5</v>
      </c>
      <c r="H14">
        <f t="shared" ref="H14:H16" si="4">((B14+C14+D14)*E14)*G14</f>
        <v>15</v>
      </c>
      <c r="I14">
        <f t="shared" ref="I14:I16" si="5">H14-(B14*E14*G14)</f>
        <v>0</v>
      </c>
    </row>
    <row r="15" spans="1:9" x14ac:dyDescent="0.2">
      <c r="A15" t="s">
        <v>46</v>
      </c>
      <c r="B15">
        <v>5</v>
      </c>
      <c r="E15">
        <v>12</v>
      </c>
      <c r="F15">
        <f t="shared" si="3"/>
        <v>60</v>
      </c>
      <c r="G15" s="17">
        <v>1</v>
      </c>
      <c r="H15">
        <f t="shared" si="4"/>
        <v>60</v>
      </c>
      <c r="I15">
        <f t="shared" si="5"/>
        <v>0</v>
      </c>
    </row>
    <row r="16" spans="1:9" x14ac:dyDescent="0.2">
      <c r="A16" t="s">
        <v>58</v>
      </c>
      <c r="B16">
        <v>5</v>
      </c>
      <c r="E16">
        <v>6</v>
      </c>
      <c r="F16" s="12">
        <f t="shared" si="3"/>
        <v>30</v>
      </c>
      <c r="G16" s="18">
        <v>0.5</v>
      </c>
      <c r="H16">
        <f t="shared" si="4"/>
        <v>15</v>
      </c>
      <c r="I16">
        <f t="shared" si="5"/>
        <v>0</v>
      </c>
    </row>
    <row r="17" spans="1:10" s="12" customFormat="1" x14ac:dyDescent="0.2">
      <c r="A17" s="34" t="s">
        <v>54</v>
      </c>
      <c r="B17" s="35"/>
      <c r="C17" s="35"/>
      <c r="D17" s="35"/>
      <c r="E17" s="35"/>
      <c r="F17" s="34"/>
      <c r="G17" s="37"/>
      <c r="H17" s="34">
        <f>SUM(H13:H16)</f>
        <v>120</v>
      </c>
      <c r="I17" s="34">
        <f>SUM(I13:I16)</f>
        <v>0</v>
      </c>
    </row>
    <row r="18" spans="1:10" x14ac:dyDescent="0.2">
      <c r="F18" s="8"/>
      <c r="G18" s="19"/>
      <c r="H18" s="8"/>
      <c r="I18" s="8"/>
    </row>
    <row r="19" spans="1:10" ht="17" thickBot="1" x14ac:dyDescent="0.25">
      <c r="A19" s="28" t="s">
        <v>59</v>
      </c>
      <c r="B19" s="29"/>
      <c r="C19" s="29"/>
      <c r="D19" s="29"/>
      <c r="E19" s="29"/>
      <c r="F19" s="29"/>
      <c r="G19" s="32"/>
      <c r="H19" s="29"/>
      <c r="I19" s="29"/>
    </row>
    <row r="20" spans="1:10" x14ac:dyDescent="0.2">
      <c r="A20" t="s">
        <v>53</v>
      </c>
      <c r="B20">
        <v>5</v>
      </c>
      <c r="C20">
        <f>2*10</f>
        <v>20</v>
      </c>
      <c r="E20">
        <v>3</v>
      </c>
      <c r="F20" s="12">
        <f t="shared" ref="F20:F21" si="6">(B20+C20+D20)*E20</f>
        <v>75</v>
      </c>
      <c r="G20" s="18">
        <v>1</v>
      </c>
      <c r="H20">
        <f>((B20+C20+D20)*E20)*G20</f>
        <v>75</v>
      </c>
      <c r="I20">
        <f>H20-(B20*E20*G20)</f>
        <v>60</v>
      </c>
    </row>
    <row r="21" spans="1:10" x14ac:dyDescent="0.2">
      <c r="A21" t="s">
        <v>60</v>
      </c>
      <c r="B21">
        <v>5</v>
      </c>
      <c r="E21">
        <v>3</v>
      </c>
      <c r="F21" s="12">
        <f t="shared" si="6"/>
        <v>15</v>
      </c>
      <c r="G21" s="18">
        <v>0.5</v>
      </c>
      <c r="H21">
        <f>((B21+C21+D21)*E21)*G21</f>
        <v>7.5</v>
      </c>
      <c r="I21">
        <f>H21-(B21*E21*G21)</f>
        <v>0</v>
      </c>
    </row>
    <row r="22" spans="1:10" x14ac:dyDescent="0.2">
      <c r="A22" s="34" t="s">
        <v>54</v>
      </c>
      <c r="B22" s="35"/>
      <c r="C22" s="35"/>
      <c r="D22" s="35"/>
      <c r="E22" s="35"/>
      <c r="F22" s="34"/>
      <c r="G22" s="37"/>
      <c r="H22" s="34">
        <f>SUM(H20:H21)</f>
        <v>82.5</v>
      </c>
      <c r="I22" s="34">
        <f>SUM(I20:I21)</f>
        <v>60</v>
      </c>
    </row>
    <row r="23" spans="1:10" x14ac:dyDescent="0.2">
      <c r="F23" s="8"/>
      <c r="G23" s="19"/>
      <c r="H23" s="8"/>
      <c r="I23" s="8"/>
    </row>
    <row r="24" spans="1:10" ht="17" thickBot="1" x14ac:dyDescent="0.25">
      <c r="A24" s="28" t="s">
        <v>61</v>
      </c>
      <c r="B24" s="29"/>
      <c r="C24" s="29"/>
      <c r="D24" s="29"/>
      <c r="E24" s="29"/>
      <c r="F24" s="29"/>
      <c r="G24" s="32"/>
      <c r="H24" s="29"/>
      <c r="I24" s="29"/>
    </row>
    <row r="25" spans="1:10" x14ac:dyDescent="0.2">
      <c r="A25" t="s">
        <v>53</v>
      </c>
      <c r="B25">
        <v>5</v>
      </c>
      <c r="E25">
        <v>3</v>
      </c>
      <c r="F25">
        <f t="shared" ref="F25:F27" si="7">(B25+C25+D25)*E25</f>
        <v>15</v>
      </c>
      <c r="G25" s="17">
        <v>1</v>
      </c>
      <c r="H25">
        <f>((B25+C25+D25)*E25)*G25</f>
        <v>15</v>
      </c>
      <c r="I25">
        <f>H25-(B25*E25*G25)</f>
        <v>0</v>
      </c>
    </row>
    <row r="26" spans="1:10" x14ac:dyDescent="0.2">
      <c r="A26" t="s">
        <v>45</v>
      </c>
      <c r="B26">
        <v>5</v>
      </c>
      <c r="E26">
        <v>6</v>
      </c>
      <c r="F26">
        <f t="shared" si="7"/>
        <v>30</v>
      </c>
      <c r="G26" s="17">
        <v>1</v>
      </c>
      <c r="H26">
        <f t="shared" ref="H26:H27" si="8">((B26+C26+D26)*E26)*G26</f>
        <v>30</v>
      </c>
      <c r="I26">
        <f t="shared" ref="I26:I27" si="9">H26-(B26*E26*G26)</f>
        <v>0</v>
      </c>
    </row>
    <row r="27" spans="1:10" x14ac:dyDescent="0.2">
      <c r="A27" t="s">
        <v>60</v>
      </c>
      <c r="B27">
        <v>5</v>
      </c>
      <c r="E27">
        <v>3</v>
      </c>
      <c r="F27">
        <f t="shared" si="7"/>
        <v>15</v>
      </c>
      <c r="G27" s="17">
        <v>0.5</v>
      </c>
      <c r="H27">
        <f t="shared" si="8"/>
        <v>7.5</v>
      </c>
      <c r="I27">
        <f t="shared" si="9"/>
        <v>0</v>
      </c>
    </row>
    <row r="28" spans="1:10" x14ac:dyDescent="0.2">
      <c r="A28" s="34" t="s">
        <v>54</v>
      </c>
      <c r="B28" s="35"/>
      <c r="C28" s="35"/>
      <c r="D28" s="35"/>
      <c r="E28" s="35"/>
      <c r="F28" s="34"/>
      <c r="G28" s="37"/>
      <c r="H28" s="34">
        <f>SUM(H25:H27)</f>
        <v>52.5</v>
      </c>
      <c r="I28" s="34">
        <f>SUM(I25:I27)</f>
        <v>0</v>
      </c>
    </row>
    <row r="30" spans="1:10" ht="33" customHeight="1" x14ac:dyDescent="0.2">
      <c r="A30" s="75" t="s">
        <v>153</v>
      </c>
      <c r="B30" s="75"/>
      <c r="C30" s="75"/>
      <c r="D30" s="75"/>
      <c r="E30" s="75"/>
      <c r="F30" s="75"/>
      <c r="G30" s="75"/>
      <c r="H30" s="75"/>
      <c r="I30" s="75"/>
      <c r="J30" s="75"/>
    </row>
    <row r="31" spans="1:10" ht="33" customHeight="1" x14ac:dyDescent="0.2">
      <c r="A31" s="75" t="s">
        <v>154</v>
      </c>
      <c r="B31" s="75"/>
      <c r="C31" s="75"/>
      <c r="D31" s="75"/>
      <c r="E31" s="75"/>
      <c r="F31" s="75"/>
      <c r="G31" s="75"/>
      <c r="H31" s="75"/>
      <c r="I31" s="75"/>
      <c r="J31" s="75"/>
    </row>
  </sheetData>
  <mergeCells count="3">
    <mergeCell ref="A1:I1"/>
    <mergeCell ref="A30:J30"/>
    <mergeCell ref="A31:J3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0"/>
  <sheetViews>
    <sheetView workbookViewId="0">
      <pane xSplit="1" ySplit="4" topLeftCell="B13" activePane="bottomRight" state="frozen"/>
      <selection pane="topRight" activeCell="B1" sqref="B1"/>
      <selection pane="bottomLeft" activeCell="A5" sqref="A5"/>
      <selection pane="bottomRight" activeCell="A36" sqref="A36"/>
    </sheetView>
  </sheetViews>
  <sheetFormatPr baseColWidth="10" defaultRowHeight="16" x14ac:dyDescent="0.2"/>
  <cols>
    <col min="1" max="1" width="29.5" customWidth="1"/>
    <col min="2" max="2" width="14.6640625" customWidth="1"/>
    <col min="3" max="3" width="13" customWidth="1"/>
    <col min="5" max="5" width="15.83203125" customWidth="1"/>
    <col min="6" max="8" width="14.6640625" customWidth="1"/>
    <col min="9" max="9" width="19.1640625" customWidth="1"/>
  </cols>
  <sheetData>
    <row r="1" spans="1:16" ht="43" customHeight="1" x14ac:dyDescent="0.25">
      <c r="A1" s="73" t="s">
        <v>156</v>
      </c>
      <c r="B1" s="74"/>
      <c r="C1" s="74"/>
      <c r="D1" s="74"/>
      <c r="E1" s="74"/>
      <c r="F1" s="74"/>
      <c r="G1" s="74"/>
      <c r="H1" s="74"/>
      <c r="I1" s="74"/>
    </row>
    <row r="2" spans="1:16" x14ac:dyDescent="0.2">
      <c r="B2" s="8"/>
    </row>
    <row r="3" spans="1:16" ht="34" customHeight="1" x14ac:dyDescent="0.2">
      <c r="B3" s="65" t="s">
        <v>48</v>
      </c>
      <c r="C3" s="66" t="s">
        <v>49</v>
      </c>
      <c r="D3" s="66" t="s">
        <v>50</v>
      </c>
      <c r="E3" s="65" t="s">
        <v>47</v>
      </c>
      <c r="F3" s="66" t="s">
        <v>51</v>
      </c>
      <c r="G3" s="66" t="s">
        <v>107</v>
      </c>
      <c r="H3" s="66" t="s">
        <v>106</v>
      </c>
      <c r="I3" s="65" t="s">
        <v>44</v>
      </c>
      <c r="M3" s="9"/>
      <c r="N3" s="10"/>
      <c r="O3" s="9"/>
      <c r="P3" s="9"/>
    </row>
    <row r="4" spans="1:16" ht="51" customHeight="1" thickBot="1" x14ac:dyDescent="0.25">
      <c r="A4" s="39"/>
      <c r="B4" s="63" t="s">
        <v>48</v>
      </c>
      <c r="C4" s="31" t="s">
        <v>160</v>
      </c>
      <c r="D4" s="64" t="s">
        <v>50</v>
      </c>
      <c r="E4" s="63" t="s">
        <v>146</v>
      </c>
      <c r="F4" s="64" t="s">
        <v>147</v>
      </c>
      <c r="G4" s="64" t="s">
        <v>148</v>
      </c>
      <c r="H4" s="64" t="s">
        <v>149</v>
      </c>
      <c r="I4" s="61" t="s">
        <v>150</v>
      </c>
    </row>
    <row r="5" spans="1:16" ht="18" customHeight="1" thickBot="1" x14ac:dyDescent="0.25">
      <c r="A5" s="28" t="s">
        <v>62</v>
      </c>
      <c r="B5" s="30"/>
      <c r="C5" s="31"/>
      <c r="D5" s="31"/>
      <c r="E5" s="30"/>
      <c r="F5" s="31"/>
      <c r="G5" s="31"/>
      <c r="H5" s="31"/>
      <c r="I5" s="30"/>
      <c r="M5" s="9"/>
      <c r="N5" s="10"/>
      <c r="O5" s="9"/>
      <c r="P5" s="9"/>
    </row>
    <row r="6" spans="1:16" x14ac:dyDescent="0.2">
      <c r="A6" t="s">
        <v>64</v>
      </c>
      <c r="B6">
        <v>5</v>
      </c>
      <c r="E6">
        <v>6</v>
      </c>
      <c r="F6">
        <f>(B6+C6+D6)*E6</f>
        <v>30</v>
      </c>
      <c r="G6" s="17">
        <v>1</v>
      </c>
      <c r="H6">
        <f>((B6+C6+D6)*E6)*G6</f>
        <v>30</v>
      </c>
      <c r="I6">
        <f>H6-(B6*E6*G6)</f>
        <v>0</v>
      </c>
      <c r="M6" s="9"/>
      <c r="N6" s="10"/>
      <c r="O6" s="9"/>
      <c r="P6" s="9"/>
    </row>
    <row r="7" spans="1:16" x14ac:dyDescent="0.2">
      <c r="A7" t="s">
        <v>65</v>
      </c>
      <c r="B7">
        <v>5</v>
      </c>
      <c r="E7">
        <v>6</v>
      </c>
      <c r="F7">
        <f t="shared" ref="F7:F13" si="0">(B7+C7+D7)*E7</f>
        <v>30</v>
      </c>
      <c r="G7" s="17">
        <v>1</v>
      </c>
      <c r="H7">
        <f t="shared" ref="H7:H13" si="1">((B7+C7+D7)*E7)*G7</f>
        <v>30</v>
      </c>
      <c r="I7">
        <f t="shared" ref="I7:I13" si="2">H7-(B7*E7*G7)</f>
        <v>0</v>
      </c>
      <c r="M7" s="9"/>
      <c r="N7" s="10"/>
      <c r="O7" s="9"/>
      <c r="P7" s="9"/>
    </row>
    <row r="8" spans="1:16" x14ac:dyDescent="0.2">
      <c r="A8" t="s">
        <v>66</v>
      </c>
      <c r="B8">
        <v>5</v>
      </c>
      <c r="E8">
        <v>6</v>
      </c>
      <c r="F8">
        <f t="shared" si="0"/>
        <v>30</v>
      </c>
      <c r="G8" s="17">
        <v>1</v>
      </c>
      <c r="H8">
        <f t="shared" si="1"/>
        <v>30</v>
      </c>
      <c r="I8">
        <f t="shared" si="2"/>
        <v>0</v>
      </c>
      <c r="M8" s="9"/>
      <c r="N8" s="11"/>
      <c r="O8" s="9"/>
      <c r="P8" s="9"/>
    </row>
    <row r="9" spans="1:16" x14ac:dyDescent="0.2">
      <c r="A9" t="s">
        <v>67</v>
      </c>
      <c r="B9">
        <v>5</v>
      </c>
      <c r="E9">
        <v>6</v>
      </c>
      <c r="F9">
        <f t="shared" si="0"/>
        <v>30</v>
      </c>
      <c r="G9" s="17">
        <v>1</v>
      </c>
      <c r="H9">
        <f t="shared" si="1"/>
        <v>30</v>
      </c>
      <c r="I9">
        <f t="shared" si="2"/>
        <v>0</v>
      </c>
      <c r="M9" s="9"/>
      <c r="N9" s="11"/>
      <c r="O9" s="9"/>
      <c r="P9" s="9"/>
    </row>
    <row r="10" spans="1:16" x14ac:dyDescent="0.2">
      <c r="A10" t="s">
        <v>68</v>
      </c>
      <c r="B10">
        <v>5</v>
      </c>
      <c r="E10">
        <v>6</v>
      </c>
      <c r="F10">
        <f t="shared" si="0"/>
        <v>30</v>
      </c>
      <c r="G10" s="17">
        <v>1</v>
      </c>
      <c r="H10">
        <f t="shared" si="1"/>
        <v>30</v>
      </c>
      <c r="I10">
        <f t="shared" si="2"/>
        <v>0</v>
      </c>
      <c r="M10" s="9"/>
      <c r="N10" s="11"/>
      <c r="O10" s="9"/>
      <c r="P10" s="9"/>
    </row>
    <row r="11" spans="1:16" x14ac:dyDescent="0.2">
      <c r="A11" t="s">
        <v>69</v>
      </c>
      <c r="B11">
        <v>5</v>
      </c>
      <c r="E11">
        <v>3</v>
      </c>
      <c r="F11">
        <f t="shared" si="0"/>
        <v>15</v>
      </c>
      <c r="G11" s="17">
        <v>1</v>
      </c>
      <c r="H11">
        <f t="shared" si="1"/>
        <v>15</v>
      </c>
      <c r="I11">
        <f t="shared" si="2"/>
        <v>0</v>
      </c>
      <c r="M11" s="9"/>
      <c r="N11" s="11"/>
      <c r="O11" s="9"/>
      <c r="P11" s="9"/>
    </row>
    <row r="12" spans="1:16" x14ac:dyDescent="0.2">
      <c r="A12" t="s">
        <v>45</v>
      </c>
      <c r="B12">
        <v>5</v>
      </c>
      <c r="C12">
        <f>(3*10)</f>
        <v>30</v>
      </c>
      <c r="D12">
        <v>30</v>
      </c>
      <c r="E12">
        <v>6</v>
      </c>
      <c r="F12">
        <f t="shared" si="0"/>
        <v>390</v>
      </c>
      <c r="G12" s="17">
        <v>1</v>
      </c>
      <c r="H12">
        <f t="shared" si="1"/>
        <v>390</v>
      </c>
      <c r="I12">
        <f t="shared" si="2"/>
        <v>360</v>
      </c>
      <c r="M12" s="9"/>
      <c r="N12" s="11"/>
      <c r="O12" s="9"/>
      <c r="P12" s="9"/>
    </row>
    <row r="13" spans="1:16" x14ac:dyDescent="0.2">
      <c r="A13" t="s">
        <v>60</v>
      </c>
      <c r="B13">
        <v>5</v>
      </c>
      <c r="E13">
        <v>3</v>
      </c>
      <c r="F13" s="12">
        <f t="shared" si="0"/>
        <v>15</v>
      </c>
      <c r="G13" s="18">
        <v>0.5</v>
      </c>
      <c r="H13">
        <f t="shared" si="1"/>
        <v>7.5</v>
      </c>
      <c r="I13">
        <f t="shared" si="2"/>
        <v>0</v>
      </c>
      <c r="M13" s="9"/>
      <c r="N13" s="11"/>
      <c r="O13" s="9"/>
      <c r="P13" s="9"/>
    </row>
    <row r="14" spans="1:16" x14ac:dyDescent="0.2">
      <c r="A14" s="34" t="s">
        <v>54</v>
      </c>
      <c r="B14" s="35"/>
      <c r="C14" s="35"/>
      <c r="D14" s="35"/>
      <c r="E14" s="35"/>
      <c r="F14" s="34"/>
      <c r="G14" s="37"/>
      <c r="H14" s="34">
        <f>SUM(H6:H13)</f>
        <v>562.5</v>
      </c>
      <c r="I14" s="34">
        <f>SUM(I6:I13)</f>
        <v>360</v>
      </c>
      <c r="M14" s="9"/>
      <c r="N14" s="9"/>
      <c r="O14" s="9"/>
      <c r="P14" s="9"/>
    </row>
    <row r="15" spans="1:16" x14ac:dyDescent="0.2">
      <c r="G15" s="17"/>
      <c r="M15" s="9"/>
      <c r="N15" s="9"/>
      <c r="O15" s="9"/>
      <c r="P15" s="9"/>
    </row>
    <row r="16" spans="1:16" ht="17" thickBot="1" x14ac:dyDescent="0.25">
      <c r="A16" s="28" t="s">
        <v>63</v>
      </c>
      <c r="B16" s="29"/>
      <c r="C16" s="29"/>
      <c r="D16" s="29"/>
      <c r="E16" s="29"/>
      <c r="F16" s="29"/>
      <c r="G16" s="32"/>
      <c r="H16" s="29"/>
      <c r="I16" s="29"/>
    </row>
    <row r="17" spans="1:9" x14ac:dyDescent="0.2">
      <c r="A17" t="s">
        <v>64</v>
      </c>
      <c r="B17">
        <v>5</v>
      </c>
      <c r="E17">
        <v>6</v>
      </c>
      <c r="F17">
        <f>(B17+C17+D17)*E17</f>
        <v>30</v>
      </c>
      <c r="G17" s="17">
        <v>1</v>
      </c>
      <c r="H17">
        <f>((B17+C17+D17)*E17)*G17</f>
        <v>30</v>
      </c>
      <c r="I17">
        <f>H17-(B17*E17*G17)</f>
        <v>0</v>
      </c>
    </row>
    <row r="18" spans="1:9" x14ac:dyDescent="0.2">
      <c r="A18" t="s">
        <v>65</v>
      </c>
      <c r="B18">
        <v>5</v>
      </c>
      <c r="E18">
        <v>6</v>
      </c>
      <c r="F18">
        <f t="shared" ref="F18:F28" si="3">(B18+C18+D18)*E18</f>
        <v>30</v>
      </c>
      <c r="G18" s="17">
        <v>1</v>
      </c>
      <c r="H18">
        <f t="shared" ref="H18:H28" si="4">((B18+C18+D18)*E18)*G18</f>
        <v>30</v>
      </c>
      <c r="I18">
        <f t="shared" ref="I18:I28" si="5">H18-(B18*E18*G18)</f>
        <v>0</v>
      </c>
    </row>
    <row r="19" spans="1:9" x14ac:dyDescent="0.2">
      <c r="A19" t="s">
        <v>66</v>
      </c>
      <c r="B19">
        <v>5</v>
      </c>
      <c r="C19">
        <f>1*10</f>
        <v>10</v>
      </c>
      <c r="E19">
        <v>6</v>
      </c>
      <c r="F19">
        <f t="shared" si="3"/>
        <v>90</v>
      </c>
      <c r="G19" s="17">
        <v>1</v>
      </c>
      <c r="H19">
        <f t="shared" si="4"/>
        <v>90</v>
      </c>
      <c r="I19">
        <f t="shared" si="5"/>
        <v>60</v>
      </c>
    </row>
    <row r="20" spans="1:9" x14ac:dyDescent="0.2">
      <c r="A20" t="s">
        <v>70</v>
      </c>
      <c r="B20">
        <v>5</v>
      </c>
      <c r="C20">
        <f>2*10</f>
        <v>20</v>
      </c>
      <c r="E20">
        <v>3</v>
      </c>
      <c r="F20">
        <f t="shared" si="3"/>
        <v>75</v>
      </c>
      <c r="G20" s="17">
        <v>1</v>
      </c>
      <c r="H20">
        <f t="shared" si="4"/>
        <v>75</v>
      </c>
      <c r="I20">
        <f t="shared" si="5"/>
        <v>60</v>
      </c>
    </row>
    <row r="21" spans="1:9" x14ac:dyDescent="0.2">
      <c r="A21" t="s">
        <v>67</v>
      </c>
      <c r="B21">
        <v>5</v>
      </c>
      <c r="E21">
        <v>6</v>
      </c>
      <c r="F21">
        <f t="shared" si="3"/>
        <v>30</v>
      </c>
      <c r="G21" s="17">
        <v>1</v>
      </c>
      <c r="H21">
        <f t="shared" si="4"/>
        <v>30</v>
      </c>
      <c r="I21">
        <f t="shared" si="5"/>
        <v>0</v>
      </c>
    </row>
    <row r="22" spans="1:9" x14ac:dyDescent="0.2">
      <c r="A22" t="s">
        <v>71</v>
      </c>
      <c r="B22">
        <v>5</v>
      </c>
      <c r="C22">
        <f>2*10</f>
        <v>20</v>
      </c>
      <c r="E22">
        <v>3</v>
      </c>
      <c r="F22">
        <f t="shared" si="3"/>
        <v>75</v>
      </c>
      <c r="G22" s="17">
        <v>1</v>
      </c>
      <c r="H22">
        <f t="shared" si="4"/>
        <v>75</v>
      </c>
      <c r="I22">
        <f t="shared" si="5"/>
        <v>60</v>
      </c>
    </row>
    <row r="23" spans="1:9" x14ac:dyDescent="0.2">
      <c r="A23" t="s">
        <v>53</v>
      </c>
      <c r="B23">
        <v>5</v>
      </c>
      <c r="C23">
        <f>1*10</f>
        <v>10</v>
      </c>
      <c r="E23">
        <v>3</v>
      </c>
      <c r="F23">
        <f t="shared" si="3"/>
        <v>45</v>
      </c>
      <c r="G23" s="17">
        <v>1</v>
      </c>
      <c r="H23">
        <f t="shared" si="4"/>
        <v>45</v>
      </c>
      <c r="I23">
        <f t="shared" si="5"/>
        <v>30</v>
      </c>
    </row>
    <row r="24" spans="1:9" x14ac:dyDescent="0.2">
      <c r="A24" t="s">
        <v>45</v>
      </c>
      <c r="B24">
        <v>5</v>
      </c>
      <c r="E24">
        <v>6</v>
      </c>
      <c r="F24">
        <f t="shared" si="3"/>
        <v>30</v>
      </c>
      <c r="G24" s="17">
        <v>1</v>
      </c>
      <c r="H24">
        <f t="shared" si="4"/>
        <v>30</v>
      </c>
      <c r="I24">
        <f t="shared" si="5"/>
        <v>0</v>
      </c>
    </row>
    <row r="25" spans="1:9" x14ac:dyDescent="0.2">
      <c r="A25" t="s">
        <v>72</v>
      </c>
      <c r="B25">
        <v>5</v>
      </c>
      <c r="C25">
        <f>2*10</f>
        <v>20</v>
      </c>
      <c r="E25">
        <v>3</v>
      </c>
      <c r="F25" s="12">
        <f t="shared" si="3"/>
        <v>75</v>
      </c>
      <c r="G25" s="18">
        <v>0.5</v>
      </c>
      <c r="H25" s="12">
        <f t="shared" si="4"/>
        <v>37.5</v>
      </c>
      <c r="I25">
        <f>H25-(B25*E25*G25)</f>
        <v>30</v>
      </c>
    </row>
    <row r="26" spans="1:9" x14ac:dyDescent="0.2">
      <c r="A26" t="s">
        <v>57</v>
      </c>
      <c r="B26">
        <v>5</v>
      </c>
      <c r="E26">
        <v>6</v>
      </c>
      <c r="F26" s="12">
        <f t="shared" si="3"/>
        <v>30</v>
      </c>
      <c r="G26" s="18">
        <v>0.5</v>
      </c>
      <c r="H26" s="12">
        <f t="shared" si="4"/>
        <v>15</v>
      </c>
      <c r="I26">
        <f t="shared" si="5"/>
        <v>0</v>
      </c>
    </row>
    <row r="27" spans="1:9" x14ac:dyDescent="0.2">
      <c r="A27" t="s">
        <v>60</v>
      </c>
      <c r="B27">
        <v>5</v>
      </c>
      <c r="C27">
        <f>3*10</f>
        <v>30</v>
      </c>
      <c r="E27">
        <v>3</v>
      </c>
      <c r="F27" s="12">
        <f t="shared" si="3"/>
        <v>105</v>
      </c>
      <c r="G27" s="18">
        <v>0.5</v>
      </c>
      <c r="H27" s="12">
        <f t="shared" si="4"/>
        <v>52.5</v>
      </c>
      <c r="I27">
        <f t="shared" si="5"/>
        <v>45</v>
      </c>
    </row>
    <row r="28" spans="1:9" x14ac:dyDescent="0.2">
      <c r="A28" t="s">
        <v>58</v>
      </c>
      <c r="B28">
        <v>5</v>
      </c>
      <c r="C28">
        <f>1*10</f>
        <v>10</v>
      </c>
      <c r="E28">
        <v>6</v>
      </c>
      <c r="F28" s="12">
        <f t="shared" si="3"/>
        <v>90</v>
      </c>
      <c r="G28" s="18">
        <v>0.5</v>
      </c>
      <c r="H28" s="12">
        <f t="shared" si="4"/>
        <v>45</v>
      </c>
      <c r="I28">
        <f t="shared" si="5"/>
        <v>30</v>
      </c>
    </row>
    <row r="29" spans="1:9" x14ac:dyDescent="0.2">
      <c r="A29" s="34" t="s">
        <v>54</v>
      </c>
      <c r="B29" s="35"/>
      <c r="C29" s="35"/>
      <c r="D29" s="35"/>
      <c r="E29" s="35"/>
      <c r="F29" s="35"/>
      <c r="G29" s="38"/>
      <c r="H29" s="34">
        <f>SUM(H17:H28)</f>
        <v>555</v>
      </c>
      <c r="I29" s="34">
        <f>SUM(I17:I28)</f>
        <v>315</v>
      </c>
    </row>
    <row r="30" spans="1:9" x14ac:dyDescent="0.2">
      <c r="F30" s="20"/>
      <c r="G30" s="21"/>
      <c r="H30" s="20"/>
      <c r="I30" s="8"/>
    </row>
    <row r="31" spans="1:9" ht="17" thickBot="1" x14ac:dyDescent="0.25">
      <c r="A31" s="28" t="s">
        <v>116</v>
      </c>
      <c r="B31" s="29"/>
      <c r="C31" s="29"/>
      <c r="D31" s="29"/>
      <c r="E31" s="29"/>
      <c r="F31" s="29"/>
      <c r="G31" s="32"/>
      <c r="H31" s="29"/>
      <c r="I31" s="29"/>
    </row>
    <row r="32" spans="1:9" x14ac:dyDescent="0.2">
      <c r="A32" t="s">
        <v>53</v>
      </c>
      <c r="B32">
        <v>5</v>
      </c>
      <c r="E32">
        <v>3</v>
      </c>
      <c r="F32">
        <f t="shared" ref="F32:F33" si="6">(B32+C32+D32)*E32</f>
        <v>15</v>
      </c>
      <c r="G32" s="17">
        <v>1</v>
      </c>
      <c r="H32" s="12">
        <f>((B32+C32+D32)*E32)*G32</f>
        <v>15</v>
      </c>
      <c r="I32">
        <f t="shared" ref="I32:I33" si="7">H32-(B32*E32*G32)</f>
        <v>0</v>
      </c>
    </row>
    <row r="33" spans="1:10" x14ac:dyDescent="0.2">
      <c r="A33" t="s">
        <v>60</v>
      </c>
      <c r="B33">
        <v>5</v>
      </c>
      <c r="C33">
        <f>2*10</f>
        <v>20</v>
      </c>
      <c r="E33">
        <v>3</v>
      </c>
      <c r="F33">
        <f t="shared" si="6"/>
        <v>75</v>
      </c>
      <c r="G33" s="17">
        <v>0.5</v>
      </c>
      <c r="H33" s="12">
        <f t="shared" ref="H33" si="8">((B33+C33+D33)*E33)*G33</f>
        <v>37.5</v>
      </c>
      <c r="I33">
        <f t="shared" si="7"/>
        <v>30</v>
      </c>
    </row>
    <row r="34" spans="1:10" x14ac:dyDescent="0.2">
      <c r="A34" s="34" t="s">
        <v>54</v>
      </c>
      <c r="B34" s="35"/>
      <c r="C34" s="35"/>
      <c r="D34" s="35"/>
      <c r="E34" s="35"/>
      <c r="F34" s="34"/>
      <c r="G34" s="37"/>
      <c r="H34" s="34">
        <f>SUM(H32:H33)</f>
        <v>52.5</v>
      </c>
      <c r="I34" s="34">
        <f>SUM(I32:I33)</f>
        <v>30</v>
      </c>
    </row>
    <row r="35" spans="1:10" x14ac:dyDescent="0.2">
      <c r="G35" s="17"/>
    </row>
    <row r="36" spans="1:10" x14ac:dyDescent="0.2">
      <c r="G36" s="17"/>
    </row>
    <row r="37" spans="1:10" ht="33" customHeight="1" x14ac:dyDescent="0.2">
      <c r="A37" s="75" t="s">
        <v>153</v>
      </c>
      <c r="B37" s="75"/>
      <c r="C37" s="75"/>
      <c r="D37" s="75"/>
      <c r="E37" s="75"/>
      <c r="F37" s="75"/>
      <c r="G37" s="75"/>
      <c r="H37" s="75"/>
      <c r="I37" s="75"/>
      <c r="J37" s="75"/>
    </row>
    <row r="38" spans="1:10" ht="33" customHeight="1" x14ac:dyDescent="0.2">
      <c r="A38" s="75" t="s">
        <v>154</v>
      </c>
      <c r="B38" s="75"/>
      <c r="C38" s="75"/>
      <c r="D38" s="75"/>
      <c r="E38" s="75"/>
      <c r="F38" s="75"/>
      <c r="G38" s="75"/>
      <c r="H38" s="75"/>
      <c r="I38" s="75"/>
      <c r="J38" s="75"/>
    </row>
    <row r="39" spans="1:10" x14ac:dyDescent="0.2">
      <c r="G39" s="17"/>
    </row>
    <row r="40" spans="1:10" x14ac:dyDescent="0.2">
      <c r="G40" s="17"/>
    </row>
  </sheetData>
  <mergeCells count="3">
    <mergeCell ref="A1:I1"/>
    <mergeCell ref="A37:J37"/>
    <mergeCell ref="A38:J38"/>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7"/>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RowHeight="16" x14ac:dyDescent="0.2"/>
  <cols>
    <col min="1" max="1" width="29.5" customWidth="1"/>
    <col min="2" max="2" width="14.6640625" customWidth="1"/>
    <col min="3" max="3" width="13" customWidth="1"/>
    <col min="5" max="5" width="15.83203125" customWidth="1"/>
    <col min="6" max="8" width="14.6640625" customWidth="1"/>
    <col min="9" max="9" width="19.1640625" customWidth="1"/>
  </cols>
  <sheetData>
    <row r="1" spans="1:12" ht="45" customHeight="1" x14ac:dyDescent="0.25">
      <c r="A1" s="73" t="s">
        <v>157</v>
      </c>
      <c r="B1" s="74"/>
      <c r="C1" s="74"/>
      <c r="D1" s="74"/>
      <c r="E1" s="74"/>
      <c r="F1" s="74"/>
      <c r="G1" s="74"/>
      <c r="H1" s="74"/>
      <c r="I1" s="74"/>
    </row>
    <row r="2" spans="1:12" x14ac:dyDescent="0.2">
      <c r="A2" s="9"/>
      <c r="B2" s="8"/>
    </row>
    <row r="3" spans="1:12" ht="34" customHeight="1" x14ac:dyDescent="0.2">
      <c r="A3" s="39"/>
      <c r="B3" s="65" t="s">
        <v>48</v>
      </c>
      <c r="C3" s="66" t="s">
        <v>49</v>
      </c>
      <c r="D3" s="66" t="s">
        <v>50</v>
      </c>
      <c r="E3" s="65" t="s">
        <v>47</v>
      </c>
      <c r="F3" s="66" t="s">
        <v>51</v>
      </c>
      <c r="G3" s="66" t="s">
        <v>107</v>
      </c>
      <c r="H3" s="66" t="s">
        <v>106</v>
      </c>
      <c r="I3" s="65" t="s">
        <v>44</v>
      </c>
      <c r="K3" s="10"/>
      <c r="L3" s="9"/>
    </row>
    <row r="4" spans="1:12" ht="51" customHeight="1" thickBot="1" x14ac:dyDescent="0.25">
      <c r="A4" s="39"/>
      <c r="B4" s="63" t="s">
        <v>48</v>
      </c>
      <c r="C4" s="31" t="s">
        <v>160</v>
      </c>
      <c r="D4" s="64" t="s">
        <v>50</v>
      </c>
      <c r="E4" s="63" t="s">
        <v>146</v>
      </c>
      <c r="F4" s="64" t="s">
        <v>147</v>
      </c>
      <c r="G4" s="64" t="s">
        <v>148</v>
      </c>
      <c r="H4" s="64" t="s">
        <v>149</v>
      </c>
      <c r="I4" s="61" t="s">
        <v>150</v>
      </c>
    </row>
    <row r="5" spans="1:12" ht="18" customHeight="1" thickBot="1" x14ac:dyDescent="0.25">
      <c r="A5" s="28" t="s">
        <v>74</v>
      </c>
      <c r="B5" s="30"/>
      <c r="C5" s="31"/>
      <c r="D5" s="31"/>
      <c r="E5" s="30"/>
      <c r="F5" s="31"/>
      <c r="G5" s="31"/>
      <c r="H5" s="31"/>
      <c r="I5" s="30"/>
      <c r="K5" s="10"/>
      <c r="L5" s="9"/>
    </row>
    <row r="6" spans="1:12" x14ac:dyDescent="0.2">
      <c r="A6" t="s">
        <v>64</v>
      </c>
      <c r="B6">
        <v>5</v>
      </c>
      <c r="C6">
        <f>(2*10)</f>
        <v>20</v>
      </c>
      <c r="D6">
        <v>30</v>
      </c>
      <c r="E6">
        <v>6</v>
      </c>
      <c r="F6">
        <f>(B6+C6+D6)*E6</f>
        <v>330</v>
      </c>
      <c r="G6" s="17">
        <v>1</v>
      </c>
      <c r="H6">
        <f>((B6+C6+D6)*E6)*G6</f>
        <v>330</v>
      </c>
      <c r="I6">
        <f>H6-(B6*E6*G6)</f>
        <v>300</v>
      </c>
      <c r="K6" s="10"/>
      <c r="L6" s="9"/>
    </row>
    <row r="7" spans="1:12" x14ac:dyDescent="0.2">
      <c r="A7" t="s">
        <v>66</v>
      </c>
      <c r="B7">
        <v>5</v>
      </c>
      <c r="C7">
        <f>(1*10)</f>
        <v>10</v>
      </c>
      <c r="E7">
        <v>6</v>
      </c>
      <c r="F7">
        <f t="shared" ref="F7:F15" si="0">(B7+C7+D7)*E7</f>
        <v>90</v>
      </c>
      <c r="G7" s="17">
        <v>1</v>
      </c>
      <c r="H7">
        <f t="shared" ref="H7:H15" si="1">((B7+C7+D7)*E7)*G7</f>
        <v>90</v>
      </c>
      <c r="I7">
        <f t="shared" ref="I7:I15" si="2">H7-(B7*E7*G7)</f>
        <v>60</v>
      </c>
      <c r="K7" s="10"/>
      <c r="L7" s="9"/>
    </row>
    <row r="8" spans="1:12" x14ac:dyDescent="0.2">
      <c r="A8" t="s">
        <v>78</v>
      </c>
      <c r="B8">
        <v>5</v>
      </c>
      <c r="C8">
        <f>2*10</f>
        <v>20</v>
      </c>
      <c r="E8">
        <v>6</v>
      </c>
      <c r="F8">
        <f t="shared" si="0"/>
        <v>150</v>
      </c>
      <c r="G8" s="17">
        <v>1</v>
      </c>
      <c r="H8">
        <f t="shared" si="1"/>
        <v>150</v>
      </c>
      <c r="I8">
        <f t="shared" si="2"/>
        <v>120</v>
      </c>
      <c r="K8" s="10"/>
      <c r="L8" s="9"/>
    </row>
    <row r="9" spans="1:12" x14ac:dyDescent="0.2">
      <c r="A9" t="s">
        <v>53</v>
      </c>
      <c r="B9">
        <v>5</v>
      </c>
      <c r="C9">
        <f>5*10</f>
        <v>50</v>
      </c>
      <c r="D9">
        <v>70</v>
      </c>
      <c r="E9">
        <v>3</v>
      </c>
      <c r="F9">
        <f t="shared" si="0"/>
        <v>375</v>
      </c>
      <c r="G9" s="17">
        <v>1</v>
      </c>
      <c r="H9">
        <f t="shared" si="1"/>
        <v>375</v>
      </c>
      <c r="I9">
        <f t="shared" si="2"/>
        <v>360</v>
      </c>
      <c r="K9" s="10"/>
      <c r="L9" s="9"/>
    </row>
    <row r="10" spans="1:12" x14ac:dyDescent="0.2">
      <c r="A10" t="s">
        <v>45</v>
      </c>
      <c r="B10">
        <v>5</v>
      </c>
      <c r="E10">
        <v>6</v>
      </c>
      <c r="F10">
        <f t="shared" si="0"/>
        <v>30</v>
      </c>
      <c r="G10" s="17">
        <v>1</v>
      </c>
      <c r="H10">
        <f t="shared" si="1"/>
        <v>30</v>
      </c>
      <c r="I10">
        <f t="shared" si="2"/>
        <v>0</v>
      </c>
      <c r="K10" s="10"/>
      <c r="L10" s="9"/>
    </row>
    <row r="11" spans="1:12" x14ac:dyDescent="0.2">
      <c r="A11" t="s">
        <v>57</v>
      </c>
      <c r="B11">
        <v>5</v>
      </c>
      <c r="C11">
        <f>1*10</f>
        <v>10</v>
      </c>
      <c r="E11">
        <v>6</v>
      </c>
      <c r="F11">
        <f t="shared" si="0"/>
        <v>90</v>
      </c>
      <c r="G11" s="17">
        <v>0.5</v>
      </c>
      <c r="H11">
        <f t="shared" si="1"/>
        <v>45</v>
      </c>
      <c r="I11">
        <f t="shared" si="2"/>
        <v>30</v>
      </c>
      <c r="K11" s="10"/>
      <c r="L11" s="9"/>
    </row>
    <row r="12" spans="1:12" x14ac:dyDescent="0.2">
      <c r="A12" t="s">
        <v>46</v>
      </c>
      <c r="B12">
        <v>5</v>
      </c>
      <c r="C12">
        <f>2*10</f>
        <v>20</v>
      </c>
      <c r="E12">
        <v>12</v>
      </c>
      <c r="F12">
        <f t="shared" si="0"/>
        <v>300</v>
      </c>
      <c r="G12" s="17">
        <v>1</v>
      </c>
      <c r="H12">
        <f t="shared" si="1"/>
        <v>300</v>
      </c>
      <c r="I12">
        <f t="shared" si="2"/>
        <v>240</v>
      </c>
      <c r="K12" s="10"/>
      <c r="L12" s="9"/>
    </row>
    <row r="13" spans="1:12" x14ac:dyDescent="0.2">
      <c r="A13" t="s">
        <v>52</v>
      </c>
      <c r="B13">
        <v>5</v>
      </c>
      <c r="E13">
        <v>6</v>
      </c>
      <c r="F13" s="12">
        <f t="shared" si="0"/>
        <v>30</v>
      </c>
      <c r="G13" s="18">
        <v>0.5</v>
      </c>
      <c r="H13">
        <f t="shared" si="1"/>
        <v>15</v>
      </c>
      <c r="I13">
        <f t="shared" si="2"/>
        <v>0</v>
      </c>
      <c r="K13" s="10"/>
      <c r="L13" s="9"/>
    </row>
    <row r="14" spans="1:12" x14ac:dyDescent="0.2">
      <c r="A14" t="s">
        <v>60</v>
      </c>
      <c r="B14">
        <v>5</v>
      </c>
      <c r="C14">
        <f>3*10</f>
        <v>30</v>
      </c>
      <c r="E14">
        <v>3</v>
      </c>
      <c r="F14" s="12">
        <f t="shared" si="0"/>
        <v>105</v>
      </c>
      <c r="G14" s="18">
        <v>0.5</v>
      </c>
      <c r="H14">
        <f t="shared" si="1"/>
        <v>52.5</v>
      </c>
      <c r="I14">
        <f t="shared" si="2"/>
        <v>45</v>
      </c>
      <c r="K14" s="10"/>
      <c r="L14" s="9"/>
    </row>
    <row r="15" spans="1:12" x14ac:dyDescent="0.2">
      <c r="A15" t="s">
        <v>58</v>
      </c>
      <c r="B15">
        <v>5</v>
      </c>
      <c r="E15">
        <v>6</v>
      </c>
      <c r="F15" s="12">
        <f t="shared" si="0"/>
        <v>30</v>
      </c>
      <c r="G15" s="18">
        <v>0.5</v>
      </c>
      <c r="H15">
        <f t="shared" si="1"/>
        <v>15</v>
      </c>
      <c r="I15">
        <f t="shared" si="2"/>
        <v>0</v>
      </c>
      <c r="K15" s="10"/>
      <c r="L15" s="9"/>
    </row>
    <row r="16" spans="1:12" x14ac:dyDescent="0.2">
      <c r="A16" s="34" t="s">
        <v>54</v>
      </c>
      <c r="B16" s="35"/>
      <c r="C16" s="35"/>
      <c r="D16" s="35"/>
      <c r="E16" s="35"/>
      <c r="F16" s="34"/>
      <c r="G16" s="37"/>
      <c r="H16" s="34">
        <f>SUM(H6:H15)</f>
        <v>1402.5</v>
      </c>
      <c r="I16" s="34">
        <f>SUM(I6:I15)</f>
        <v>1155</v>
      </c>
      <c r="K16" s="10"/>
      <c r="L16" s="9"/>
    </row>
    <row r="17" spans="1:12" x14ac:dyDescent="0.2">
      <c r="G17" s="17"/>
      <c r="K17" s="9"/>
      <c r="L17" s="9"/>
    </row>
    <row r="18" spans="1:12" ht="17" thickBot="1" x14ac:dyDescent="0.25">
      <c r="A18" s="28" t="s">
        <v>75</v>
      </c>
      <c r="B18" s="29"/>
      <c r="C18" s="29"/>
      <c r="D18" s="29"/>
      <c r="E18" s="29"/>
      <c r="F18" s="29"/>
      <c r="G18" s="32"/>
      <c r="H18" s="29"/>
      <c r="I18" s="29"/>
    </row>
    <row r="19" spans="1:12" x14ac:dyDescent="0.2">
      <c r="A19" t="s">
        <v>64</v>
      </c>
      <c r="B19">
        <v>5</v>
      </c>
      <c r="E19">
        <v>6</v>
      </c>
      <c r="F19">
        <f>(B19+C19+D19)*E19</f>
        <v>30</v>
      </c>
      <c r="G19" s="17">
        <v>1</v>
      </c>
      <c r="H19">
        <f>((B19+C19+D19)*E19)*G19</f>
        <v>30</v>
      </c>
      <c r="I19">
        <f>H19-(B19*E19*G19)</f>
        <v>0</v>
      </c>
      <c r="K19" s="10"/>
      <c r="L19" s="9"/>
    </row>
    <row r="20" spans="1:12" x14ac:dyDescent="0.2">
      <c r="A20" t="s">
        <v>66</v>
      </c>
      <c r="B20">
        <v>5</v>
      </c>
      <c r="E20">
        <v>6</v>
      </c>
      <c r="F20">
        <f t="shared" ref="F20:F28" si="3">(B20+C20+D20)*E20</f>
        <v>30</v>
      </c>
      <c r="G20" s="17">
        <v>1</v>
      </c>
      <c r="H20">
        <f t="shared" ref="H20:H28" si="4">((B20+C20+D20)*E20)*G20</f>
        <v>30</v>
      </c>
      <c r="I20">
        <f t="shared" ref="I20:I28" si="5">H20-(B20*E20*G20)</f>
        <v>0</v>
      </c>
      <c r="K20" s="10"/>
      <c r="L20" s="9"/>
    </row>
    <row r="21" spans="1:12" x14ac:dyDescent="0.2">
      <c r="A21" t="s">
        <v>70</v>
      </c>
      <c r="B21">
        <v>5</v>
      </c>
      <c r="C21">
        <f>2*10</f>
        <v>20</v>
      </c>
      <c r="E21">
        <v>3</v>
      </c>
      <c r="F21">
        <f t="shared" si="3"/>
        <v>75</v>
      </c>
      <c r="G21" s="17">
        <v>1</v>
      </c>
      <c r="H21">
        <f t="shared" si="4"/>
        <v>75</v>
      </c>
      <c r="I21">
        <f t="shared" si="5"/>
        <v>60</v>
      </c>
      <c r="K21" s="10"/>
      <c r="L21" s="9"/>
    </row>
    <row r="22" spans="1:12" x14ac:dyDescent="0.2">
      <c r="A22" t="s">
        <v>67</v>
      </c>
      <c r="B22">
        <v>5</v>
      </c>
      <c r="E22">
        <v>6</v>
      </c>
      <c r="F22">
        <f t="shared" si="3"/>
        <v>30</v>
      </c>
      <c r="G22" s="17">
        <v>1</v>
      </c>
      <c r="H22">
        <f t="shared" si="4"/>
        <v>30</v>
      </c>
      <c r="I22">
        <f t="shared" si="5"/>
        <v>0</v>
      </c>
      <c r="K22" s="10"/>
      <c r="L22" s="9"/>
    </row>
    <row r="23" spans="1:12" x14ac:dyDescent="0.2">
      <c r="A23" t="s">
        <v>71</v>
      </c>
      <c r="B23">
        <v>5</v>
      </c>
      <c r="E23">
        <v>3</v>
      </c>
      <c r="F23">
        <f t="shared" si="3"/>
        <v>15</v>
      </c>
      <c r="G23" s="17">
        <v>1</v>
      </c>
      <c r="H23">
        <f t="shared" si="4"/>
        <v>15</v>
      </c>
      <c r="I23">
        <f t="shared" si="5"/>
        <v>0</v>
      </c>
      <c r="K23" s="10"/>
      <c r="L23" s="9"/>
    </row>
    <row r="24" spans="1:12" x14ac:dyDescent="0.2">
      <c r="A24" t="s">
        <v>45</v>
      </c>
      <c r="B24">
        <v>5</v>
      </c>
      <c r="E24">
        <v>6</v>
      </c>
      <c r="F24">
        <f t="shared" si="3"/>
        <v>30</v>
      </c>
      <c r="G24" s="17">
        <v>1</v>
      </c>
      <c r="H24">
        <f t="shared" si="4"/>
        <v>30</v>
      </c>
      <c r="I24">
        <f t="shared" si="5"/>
        <v>0</v>
      </c>
      <c r="K24" s="10"/>
      <c r="L24" s="9"/>
    </row>
    <row r="25" spans="1:12" x14ac:dyDescent="0.2">
      <c r="A25" t="s">
        <v>57</v>
      </c>
      <c r="B25">
        <v>5</v>
      </c>
      <c r="E25">
        <v>6</v>
      </c>
      <c r="F25">
        <f t="shared" si="3"/>
        <v>30</v>
      </c>
      <c r="G25" s="17">
        <v>0.5</v>
      </c>
      <c r="H25">
        <f t="shared" si="4"/>
        <v>15</v>
      </c>
      <c r="I25">
        <f t="shared" si="5"/>
        <v>0</v>
      </c>
      <c r="K25" s="10"/>
      <c r="L25" s="9"/>
    </row>
    <row r="26" spans="1:12" x14ac:dyDescent="0.2">
      <c r="A26" t="s">
        <v>46</v>
      </c>
      <c r="B26">
        <v>5</v>
      </c>
      <c r="E26">
        <v>12</v>
      </c>
      <c r="F26" s="12">
        <f t="shared" si="3"/>
        <v>60</v>
      </c>
      <c r="G26" s="18">
        <v>1</v>
      </c>
      <c r="H26">
        <f t="shared" si="4"/>
        <v>60</v>
      </c>
      <c r="I26">
        <f t="shared" si="5"/>
        <v>0</v>
      </c>
      <c r="K26" s="10"/>
      <c r="L26" s="9"/>
    </row>
    <row r="27" spans="1:12" x14ac:dyDescent="0.2">
      <c r="A27" t="s">
        <v>52</v>
      </c>
      <c r="B27">
        <v>5</v>
      </c>
      <c r="E27">
        <v>6</v>
      </c>
      <c r="F27" s="12">
        <f t="shared" si="3"/>
        <v>30</v>
      </c>
      <c r="G27" s="18">
        <v>0.5</v>
      </c>
      <c r="H27" s="12">
        <f t="shared" si="4"/>
        <v>15</v>
      </c>
      <c r="I27">
        <f t="shared" si="5"/>
        <v>0</v>
      </c>
      <c r="K27" s="10"/>
      <c r="L27" s="9"/>
    </row>
    <row r="28" spans="1:12" x14ac:dyDescent="0.2">
      <c r="A28" t="s">
        <v>58</v>
      </c>
      <c r="B28">
        <v>5</v>
      </c>
      <c r="E28">
        <v>6</v>
      </c>
      <c r="F28" s="12">
        <f t="shared" si="3"/>
        <v>30</v>
      </c>
      <c r="G28" s="18">
        <v>0.5</v>
      </c>
      <c r="H28" s="12">
        <f t="shared" si="4"/>
        <v>15</v>
      </c>
      <c r="I28">
        <f t="shared" si="5"/>
        <v>0</v>
      </c>
      <c r="K28" s="10"/>
      <c r="L28" s="9"/>
    </row>
    <row r="29" spans="1:12" x14ac:dyDescent="0.2">
      <c r="A29" s="34" t="s">
        <v>54</v>
      </c>
      <c r="B29" s="35"/>
      <c r="C29" s="35"/>
      <c r="D29" s="35"/>
      <c r="E29" s="35"/>
      <c r="F29" s="34"/>
      <c r="G29" s="37"/>
      <c r="H29" s="34">
        <f>SUM(H19:H28)</f>
        <v>315</v>
      </c>
      <c r="I29" s="34">
        <f>SUM(I19:I28)</f>
        <v>60</v>
      </c>
    </row>
    <row r="30" spans="1:12" x14ac:dyDescent="0.2">
      <c r="G30" s="17"/>
    </row>
    <row r="31" spans="1:12" ht="17" thickBot="1" x14ac:dyDescent="0.25">
      <c r="A31" s="28" t="s">
        <v>76</v>
      </c>
      <c r="B31" s="29"/>
      <c r="C31" s="29"/>
      <c r="D31" s="29"/>
      <c r="E31" s="29"/>
      <c r="F31" s="29"/>
      <c r="G31" s="32"/>
      <c r="H31" s="29"/>
      <c r="I31" s="29"/>
    </row>
    <row r="32" spans="1:12" x14ac:dyDescent="0.2">
      <c r="A32" t="s">
        <v>70</v>
      </c>
      <c r="B32">
        <v>5</v>
      </c>
      <c r="C32">
        <f>1*10</f>
        <v>10</v>
      </c>
      <c r="D32">
        <v>20</v>
      </c>
      <c r="E32">
        <v>3</v>
      </c>
      <c r="F32">
        <f t="shared" ref="F32:F36" si="6">(B32+C32+D32)*E32</f>
        <v>105</v>
      </c>
      <c r="G32" s="17">
        <v>1</v>
      </c>
      <c r="H32">
        <f>((B32+C32+D32)*E32)*G32</f>
        <v>105</v>
      </c>
      <c r="I32">
        <f>H32-(B32*E32*G32)</f>
        <v>90</v>
      </c>
    </row>
    <row r="33" spans="1:10" x14ac:dyDescent="0.2">
      <c r="A33" t="s">
        <v>71</v>
      </c>
      <c r="B33">
        <v>5</v>
      </c>
      <c r="C33">
        <f>1*10</f>
        <v>10</v>
      </c>
      <c r="E33">
        <v>3</v>
      </c>
      <c r="F33">
        <f t="shared" si="6"/>
        <v>45</v>
      </c>
      <c r="G33" s="17">
        <v>1</v>
      </c>
      <c r="H33">
        <f t="shared" ref="H33:H36" si="7">((B33+C33+D33)*E33)*G33</f>
        <v>45</v>
      </c>
      <c r="I33">
        <f t="shared" ref="I33:I36" si="8">H33-(B33*E33*G33)</f>
        <v>30</v>
      </c>
    </row>
    <row r="34" spans="1:10" x14ac:dyDescent="0.2">
      <c r="A34" t="s">
        <v>53</v>
      </c>
      <c r="B34">
        <v>5</v>
      </c>
      <c r="E34">
        <v>3</v>
      </c>
      <c r="F34">
        <f t="shared" si="6"/>
        <v>15</v>
      </c>
      <c r="G34" s="17">
        <v>1</v>
      </c>
      <c r="H34">
        <f t="shared" si="7"/>
        <v>15</v>
      </c>
      <c r="I34">
        <f t="shared" si="8"/>
        <v>0</v>
      </c>
    </row>
    <row r="35" spans="1:10" x14ac:dyDescent="0.2">
      <c r="A35" t="s">
        <v>45</v>
      </c>
      <c r="B35">
        <v>5</v>
      </c>
      <c r="C35">
        <f>1*10</f>
        <v>10</v>
      </c>
      <c r="E35">
        <v>6</v>
      </c>
      <c r="F35">
        <f t="shared" si="6"/>
        <v>90</v>
      </c>
      <c r="G35" s="17">
        <v>1</v>
      </c>
      <c r="H35">
        <f t="shared" si="7"/>
        <v>90</v>
      </c>
      <c r="I35">
        <f t="shared" si="8"/>
        <v>60</v>
      </c>
    </row>
    <row r="36" spans="1:10" x14ac:dyDescent="0.2">
      <c r="A36" t="s">
        <v>79</v>
      </c>
      <c r="B36">
        <v>5</v>
      </c>
      <c r="E36">
        <v>3</v>
      </c>
      <c r="F36" s="12">
        <f t="shared" si="6"/>
        <v>15</v>
      </c>
      <c r="G36" s="18">
        <v>0.5</v>
      </c>
      <c r="H36">
        <f t="shared" si="7"/>
        <v>7.5</v>
      </c>
      <c r="I36">
        <f t="shared" si="8"/>
        <v>0</v>
      </c>
    </row>
    <row r="37" spans="1:10" x14ac:dyDescent="0.2">
      <c r="A37" s="34" t="s">
        <v>54</v>
      </c>
      <c r="B37" s="35"/>
      <c r="C37" s="35"/>
      <c r="D37" s="35"/>
      <c r="E37" s="35"/>
      <c r="F37" s="34"/>
      <c r="G37" s="37"/>
      <c r="H37" s="34">
        <f>SUM(H32:H36)</f>
        <v>262.5</v>
      </c>
      <c r="I37" s="34">
        <f>SUM(I32:I36)</f>
        <v>180</v>
      </c>
    </row>
    <row r="38" spans="1:10" x14ac:dyDescent="0.2">
      <c r="G38" s="17"/>
    </row>
    <row r="39" spans="1:10" ht="17" thickBot="1" x14ac:dyDescent="0.25">
      <c r="A39" s="28" t="s">
        <v>77</v>
      </c>
      <c r="B39" s="29"/>
      <c r="C39" s="29"/>
      <c r="D39" s="29"/>
      <c r="E39" s="29"/>
      <c r="F39" s="29"/>
      <c r="G39" s="32"/>
      <c r="H39" s="29"/>
      <c r="I39" s="29"/>
    </row>
    <row r="40" spans="1:10" x14ac:dyDescent="0.2">
      <c r="A40" t="s">
        <v>71</v>
      </c>
      <c r="B40">
        <v>5</v>
      </c>
      <c r="E40">
        <v>3</v>
      </c>
      <c r="F40">
        <f t="shared" ref="F40:F43" si="9">(B40+C40+D40)*E40</f>
        <v>15</v>
      </c>
      <c r="G40" s="17">
        <v>1</v>
      </c>
      <c r="H40">
        <f>((B40+C40+D40)*E40)*G40</f>
        <v>15</v>
      </c>
      <c r="I40">
        <f>H40-(B40*E40*G40)</f>
        <v>0</v>
      </c>
    </row>
    <row r="41" spans="1:10" x14ac:dyDescent="0.2">
      <c r="A41" t="s">
        <v>53</v>
      </c>
      <c r="B41">
        <v>5</v>
      </c>
      <c r="C41">
        <f>1*10</f>
        <v>10</v>
      </c>
      <c r="E41">
        <v>3</v>
      </c>
      <c r="F41">
        <f t="shared" si="9"/>
        <v>45</v>
      </c>
      <c r="G41" s="17">
        <v>1</v>
      </c>
      <c r="H41">
        <f t="shared" ref="H41:H43" si="10">((B41+C41+D41)*E41)*G41</f>
        <v>45</v>
      </c>
      <c r="I41">
        <f t="shared" ref="I41:I43" si="11">H41-(B41*E41*G41)</f>
        <v>30</v>
      </c>
    </row>
    <row r="42" spans="1:10" x14ac:dyDescent="0.2">
      <c r="A42" t="s">
        <v>45</v>
      </c>
      <c r="B42">
        <v>5</v>
      </c>
      <c r="E42">
        <v>6</v>
      </c>
      <c r="F42">
        <f t="shared" si="9"/>
        <v>30</v>
      </c>
      <c r="G42" s="17">
        <v>1</v>
      </c>
      <c r="H42">
        <f t="shared" si="10"/>
        <v>30</v>
      </c>
      <c r="I42">
        <f t="shared" si="11"/>
        <v>0</v>
      </c>
    </row>
    <row r="43" spans="1:10" x14ac:dyDescent="0.2">
      <c r="A43" t="s">
        <v>79</v>
      </c>
      <c r="B43">
        <v>5</v>
      </c>
      <c r="C43">
        <f>2*10</f>
        <v>20</v>
      </c>
      <c r="E43">
        <v>3</v>
      </c>
      <c r="F43" s="12">
        <f t="shared" si="9"/>
        <v>75</v>
      </c>
      <c r="G43" s="18">
        <v>0.5</v>
      </c>
      <c r="H43">
        <f t="shared" si="10"/>
        <v>37.5</v>
      </c>
      <c r="I43">
        <f t="shared" si="11"/>
        <v>30</v>
      </c>
    </row>
    <row r="44" spans="1:10" x14ac:dyDescent="0.2">
      <c r="A44" s="34" t="s">
        <v>54</v>
      </c>
      <c r="B44" s="35"/>
      <c r="C44" s="35"/>
      <c r="D44" s="35"/>
      <c r="E44" s="35"/>
      <c r="F44" s="34"/>
      <c r="G44" s="34"/>
      <c r="H44" s="34">
        <f>SUM(H40:H43)</f>
        <v>127.5</v>
      </c>
      <c r="I44" s="34">
        <f>SUM(I40:I43)</f>
        <v>60</v>
      </c>
    </row>
    <row r="46" spans="1:10" ht="33" customHeight="1" x14ac:dyDescent="0.2">
      <c r="A46" s="75" t="s">
        <v>153</v>
      </c>
      <c r="B46" s="75"/>
      <c r="C46" s="75"/>
      <c r="D46" s="75"/>
      <c r="E46" s="75"/>
      <c r="F46" s="75"/>
      <c r="G46" s="75"/>
      <c r="H46" s="75"/>
      <c r="I46" s="75"/>
      <c r="J46" s="75"/>
    </row>
    <row r="47" spans="1:10" ht="33" customHeight="1" x14ac:dyDescent="0.2">
      <c r="A47" s="75" t="s">
        <v>154</v>
      </c>
      <c r="B47" s="75"/>
      <c r="C47" s="75"/>
      <c r="D47" s="75"/>
      <c r="E47" s="75"/>
      <c r="F47" s="75"/>
      <c r="G47" s="75"/>
      <c r="H47" s="75"/>
      <c r="I47" s="75"/>
      <c r="J47" s="75"/>
    </row>
  </sheetData>
  <mergeCells count="3">
    <mergeCell ref="A1:I1"/>
    <mergeCell ref="A46:J46"/>
    <mergeCell ref="A47:J47"/>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3"/>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RowHeight="16" x14ac:dyDescent="0.2"/>
  <cols>
    <col min="1" max="1" width="29.5" customWidth="1"/>
    <col min="2" max="2" width="14.6640625" customWidth="1"/>
    <col min="3" max="4" width="13" customWidth="1"/>
    <col min="6" max="6" width="15.83203125" customWidth="1"/>
    <col min="7" max="9" width="14.6640625" customWidth="1"/>
    <col min="10" max="10" width="19.1640625" customWidth="1"/>
  </cols>
  <sheetData>
    <row r="1" spans="1:13" ht="45" customHeight="1" x14ac:dyDescent="0.25">
      <c r="A1" s="73" t="s">
        <v>158</v>
      </c>
      <c r="B1" s="74"/>
      <c r="C1" s="74"/>
      <c r="D1" s="74"/>
      <c r="E1" s="74"/>
      <c r="F1" s="74"/>
      <c r="G1" s="74"/>
      <c r="H1" s="74"/>
      <c r="I1" s="74"/>
      <c r="J1" s="74"/>
    </row>
    <row r="2" spans="1:13" ht="19" customHeight="1" x14ac:dyDescent="0.25">
      <c r="A2" s="59"/>
      <c r="B2" s="60"/>
      <c r="C2" s="60"/>
      <c r="D2" s="60"/>
      <c r="E2" s="60"/>
      <c r="F2" s="60"/>
      <c r="G2" s="60"/>
      <c r="H2" s="60"/>
      <c r="I2" s="60"/>
      <c r="J2" s="60"/>
    </row>
    <row r="3" spans="1:13" ht="34" customHeight="1" x14ac:dyDescent="0.2">
      <c r="B3" s="65" t="s">
        <v>48</v>
      </c>
      <c r="C3" s="66" t="s">
        <v>97</v>
      </c>
      <c r="D3" s="66" t="s">
        <v>98</v>
      </c>
      <c r="E3" s="66" t="s">
        <v>50</v>
      </c>
      <c r="F3" s="65" t="s">
        <v>47</v>
      </c>
      <c r="G3" s="66" t="s">
        <v>51</v>
      </c>
      <c r="H3" s="66" t="s">
        <v>107</v>
      </c>
      <c r="I3" s="66" t="s">
        <v>106</v>
      </c>
      <c r="J3" s="65" t="s">
        <v>44</v>
      </c>
    </row>
    <row r="4" spans="1:13" ht="54" customHeight="1" thickBot="1" x14ac:dyDescent="0.25">
      <c r="A4" s="39"/>
      <c r="B4" s="63" t="s">
        <v>48</v>
      </c>
      <c r="C4" s="64" t="s">
        <v>155</v>
      </c>
      <c r="D4" s="64" t="s">
        <v>145</v>
      </c>
      <c r="E4" s="64" t="s">
        <v>50</v>
      </c>
      <c r="F4" s="63" t="s">
        <v>146</v>
      </c>
      <c r="G4" s="64" t="s">
        <v>147</v>
      </c>
      <c r="H4" s="64" t="s">
        <v>148</v>
      </c>
      <c r="I4" s="64" t="s">
        <v>149</v>
      </c>
      <c r="J4" s="61" t="s">
        <v>150</v>
      </c>
    </row>
    <row r="5" spans="1:13" ht="23" customHeight="1" thickBot="1" x14ac:dyDescent="0.25">
      <c r="A5" s="28" t="s">
        <v>101</v>
      </c>
      <c r="B5" s="30"/>
      <c r="C5" s="31"/>
      <c r="D5" s="31"/>
      <c r="E5" s="31"/>
      <c r="F5" s="30"/>
      <c r="G5" s="31"/>
      <c r="H5" s="31"/>
      <c r="I5" s="31"/>
      <c r="J5" s="30"/>
      <c r="L5" s="10"/>
      <c r="M5" s="9"/>
    </row>
    <row r="6" spans="1:13" x14ac:dyDescent="0.2">
      <c r="A6" t="s">
        <v>102</v>
      </c>
      <c r="B6">
        <v>5</v>
      </c>
      <c r="F6">
        <v>6</v>
      </c>
      <c r="G6">
        <f>(B6+C6+D6+E6)*F6</f>
        <v>30</v>
      </c>
      <c r="H6" s="17">
        <v>1</v>
      </c>
      <c r="I6">
        <f>((B6+C6+D6+E6)*F6)*H6</f>
        <v>30</v>
      </c>
      <c r="J6">
        <f>I6-(B6*F6*H6)</f>
        <v>0</v>
      </c>
      <c r="L6" s="10"/>
      <c r="M6" s="9"/>
    </row>
    <row r="7" spans="1:13" x14ac:dyDescent="0.2">
      <c r="A7" t="s">
        <v>65</v>
      </c>
      <c r="B7">
        <v>5</v>
      </c>
      <c r="C7">
        <f>1*10</f>
        <v>10</v>
      </c>
      <c r="E7">
        <v>10</v>
      </c>
      <c r="F7">
        <v>6</v>
      </c>
      <c r="G7">
        <f t="shared" ref="G7:G18" si="0">(B7+C7+D7+E7)*F7</f>
        <v>150</v>
      </c>
      <c r="H7" s="17">
        <v>1</v>
      </c>
      <c r="I7">
        <f t="shared" ref="I7:I18" si="1">((B7+C7+D7+E7)*F7)*H7</f>
        <v>150</v>
      </c>
      <c r="J7">
        <f t="shared" ref="J7:J18" si="2">I7-(B7*F7*H7)</f>
        <v>120</v>
      </c>
      <c r="L7" s="10"/>
      <c r="M7" s="9"/>
    </row>
    <row r="8" spans="1:13" x14ac:dyDescent="0.2">
      <c r="A8" t="s">
        <v>66</v>
      </c>
      <c r="B8">
        <v>5</v>
      </c>
      <c r="C8">
        <f>2*10</f>
        <v>20</v>
      </c>
      <c r="E8">
        <v>10</v>
      </c>
      <c r="F8">
        <v>6</v>
      </c>
      <c r="G8">
        <f t="shared" si="0"/>
        <v>210</v>
      </c>
      <c r="H8" s="17">
        <v>1</v>
      </c>
      <c r="I8">
        <f t="shared" si="1"/>
        <v>210</v>
      </c>
      <c r="J8">
        <f t="shared" si="2"/>
        <v>180</v>
      </c>
      <c r="L8" s="11"/>
      <c r="M8" s="9"/>
    </row>
    <row r="9" spans="1:13" x14ac:dyDescent="0.2">
      <c r="A9" t="s">
        <v>67</v>
      </c>
      <c r="B9">
        <v>5</v>
      </c>
      <c r="F9">
        <v>6</v>
      </c>
      <c r="G9">
        <f t="shared" si="0"/>
        <v>30</v>
      </c>
      <c r="H9" s="17">
        <v>1</v>
      </c>
      <c r="I9">
        <f t="shared" si="1"/>
        <v>30</v>
      </c>
      <c r="J9">
        <f t="shared" si="2"/>
        <v>0</v>
      </c>
      <c r="L9" s="9"/>
      <c r="M9" s="9"/>
    </row>
    <row r="10" spans="1:13" x14ac:dyDescent="0.2">
      <c r="A10" t="s">
        <v>68</v>
      </c>
      <c r="B10">
        <v>5</v>
      </c>
      <c r="C10">
        <f>2*10</f>
        <v>20</v>
      </c>
      <c r="E10">
        <v>10</v>
      </c>
      <c r="F10">
        <v>6</v>
      </c>
      <c r="G10">
        <f t="shared" si="0"/>
        <v>210</v>
      </c>
      <c r="H10" s="17">
        <v>1</v>
      </c>
      <c r="I10">
        <f t="shared" si="1"/>
        <v>210</v>
      </c>
      <c r="J10">
        <f t="shared" si="2"/>
        <v>180</v>
      </c>
      <c r="L10" s="9"/>
      <c r="M10" s="9"/>
    </row>
    <row r="11" spans="1:13" x14ac:dyDescent="0.2">
      <c r="A11" s="16" t="s">
        <v>103</v>
      </c>
      <c r="B11">
        <v>5</v>
      </c>
      <c r="C11">
        <f>1*10</f>
        <v>10</v>
      </c>
      <c r="F11">
        <v>3</v>
      </c>
      <c r="G11">
        <f>(B11+C11+D11+E11)*F11</f>
        <v>45</v>
      </c>
      <c r="H11" s="17">
        <v>1</v>
      </c>
      <c r="I11">
        <f t="shared" si="1"/>
        <v>45</v>
      </c>
      <c r="J11">
        <f t="shared" si="2"/>
        <v>30</v>
      </c>
    </row>
    <row r="12" spans="1:13" x14ac:dyDescent="0.2">
      <c r="A12" t="s">
        <v>84</v>
      </c>
      <c r="B12">
        <v>5</v>
      </c>
      <c r="C12">
        <f>1*10</f>
        <v>10</v>
      </c>
      <c r="F12">
        <v>6</v>
      </c>
      <c r="G12">
        <f>(B12+C12+D12+E12)*F12</f>
        <v>90</v>
      </c>
      <c r="H12" s="17">
        <v>1</v>
      </c>
      <c r="I12" s="12">
        <f t="shared" si="1"/>
        <v>90</v>
      </c>
      <c r="J12">
        <f t="shared" si="2"/>
        <v>60</v>
      </c>
    </row>
    <row r="13" spans="1:13" x14ac:dyDescent="0.2">
      <c r="A13" t="s">
        <v>45</v>
      </c>
      <c r="B13">
        <v>5</v>
      </c>
      <c r="C13">
        <f>2*10</f>
        <v>20</v>
      </c>
      <c r="E13">
        <v>20</v>
      </c>
      <c r="F13">
        <v>6</v>
      </c>
      <c r="G13">
        <f t="shared" si="0"/>
        <v>270</v>
      </c>
      <c r="H13" s="17">
        <v>1</v>
      </c>
      <c r="I13" s="12">
        <f t="shared" si="1"/>
        <v>270</v>
      </c>
      <c r="J13">
        <f t="shared" si="2"/>
        <v>240</v>
      </c>
    </row>
    <row r="14" spans="1:13" x14ac:dyDescent="0.2">
      <c r="A14" t="s">
        <v>85</v>
      </c>
      <c r="B14">
        <v>5</v>
      </c>
      <c r="C14">
        <f>1*10</f>
        <v>10</v>
      </c>
      <c r="F14">
        <v>6</v>
      </c>
      <c r="G14">
        <f>(B14+C14+D14+E14)*F14</f>
        <v>90</v>
      </c>
      <c r="H14" s="17">
        <v>0.5</v>
      </c>
      <c r="I14">
        <f t="shared" si="1"/>
        <v>45</v>
      </c>
      <c r="J14">
        <f t="shared" si="2"/>
        <v>30</v>
      </c>
    </row>
    <row r="15" spans="1:13" x14ac:dyDescent="0.2">
      <c r="A15" t="s">
        <v>57</v>
      </c>
      <c r="B15">
        <v>5</v>
      </c>
      <c r="F15">
        <v>6</v>
      </c>
      <c r="G15">
        <f t="shared" si="0"/>
        <v>30</v>
      </c>
      <c r="H15" s="17">
        <v>0.5</v>
      </c>
      <c r="I15">
        <f t="shared" si="1"/>
        <v>15</v>
      </c>
      <c r="J15">
        <f t="shared" si="2"/>
        <v>0</v>
      </c>
    </row>
    <row r="16" spans="1:13" x14ac:dyDescent="0.2">
      <c r="A16" t="s">
        <v>46</v>
      </c>
      <c r="B16">
        <v>5</v>
      </c>
      <c r="C16">
        <f>4*10</f>
        <v>40</v>
      </c>
      <c r="E16">
        <v>20</v>
      </c>
      <c r="F16">
        <v>12</v>
      </c>
      <c r="G16">
        <f t="shared" si="0"/>
        <v>780</v>
      </c>
      <c r="H16" s="17">
        <v>1</v>
      </c>
      <c r="I16">
        <f t="shared" si="1"/>
        <v>780</v>
      </c>
      <c r="J16">
        <f t="shared" si="2"/>
        <v>720</v>
      </c>
    </row>
    <row r="17" spans="1:10" x14ac:dyDescent="0.2">
      <c r="A17" t="s">
        <v>52</v>
      </c>
      <c r="B17">
        <v>5</v>
      </c>
      <c r="C17">
        <f>2*10</f>
        <v>20</v>
      </c>
      <c r="F17">
        <v>6</v>
      </c>
      <c r="G17" s="12">
        <f t="shared" si="0"/>
        <v>150</v>
      </c>
      <c r="H17" s="18">
        <v>0.5</v>
      </c>
      <c r="I17">
        <f t="shared" si="1"/>
        <v>75</v>
      </c>
      <c r="J17">
        <f t="shared" si="2"/>
        <v>60</v>
      </c>
    </row>
    <row r="18" spans="1:10" x14ac:dyDescent="0.2">
      <c r="A18" t="s">
        <v>58</v>
      </c>
      <c r="B18">
        <v>5</v>
      </c>
      <c r="C18">
        <f>2*10</f>
        <v>20</v>
      </c>
      <c r="F18">
        <v>6</v>
      </c>
      <c r="G18" s="12">
        <f t="shared" si="0"/>
        <v>150</v>
      </c>
      <c r="H18" s="18">
        <v>0.5</v>
      </c>
      <c r="I18">
        <f t="shared" si="1"/>
        <v>75</v>
      </c>
      <c r="J18">
        <f t="shared" si="2"/>
        <v>60</v>
      </c>
    </row>
    <row r="19" spans="1:10" x14ac:dyDescent="0.2">
      <c r="A19" s="34" t="s">
        <v>54</v>
      </c>
      <c r="B19" s="35"/>
      <c r="C19" s="35"/>
      <c r="D19" s="35"/>
      <c r="E19" s="35"/>
      <c r="F19" s="35"/>
      <c r="G19" s="34"/>
      <c r="H19" s="37"/>
      <c r="I19" s="34">
        <f>SUM(I6:I18)</f>
        <v>2025</v>
      </c>
      <c r="J19" s="34">
        <f>SUM(J6:J18)</f>
        <v>1680</v>
      </c>
    </row>
    <row r="20" spans="1:10" x14ac:dyDescent="0.2">
      <c r="H20" s="17"/>
    </row>
    <row r="21" spans="1:10" ht="17" thickBot="1" x14ac:dyDescent="0.25">
      <c r="A21" s="28" t="s">
        <v>104</v>
      </c>
      <c r="B21" s="29"/>
      <c r="C21" s="29"/>
      <c r="D21" s="29"/>
      <c r="E21" s="29"/>
      <c r="F21" s="29"/>
      <c r="G21" s="29"/>
      <c r="H21" s="32"/>
      <c r="I21" s="29"/>
      <c r="J21" s="29"/>
    </row>
    <row r="22" spans="1:10" x14ac:dyDescent="0.2">
      <c r="A22" t="s">
        <v>71</v>
      </c>
      <c r="B22">
        <v>5</v>
      </c>
      <c r="F22">
        <v>3</v>
      </c>
      <c r="G22">
        <f t="shared" ref="G22:G24" si="3">(B22+C22+D22+E22)*F22</f>
        <v>15</v>
      </c>
      <c r="H22" s="17">
        <v>1</v>
      </c>
      <c r="I22">
        <f t="shared" ref="I22:I24" si="4">((B22+C22+D22+E22)*F22)*H22</f>
        <v>15</v>
      </c>
      <c r="J22">
        <f t="shared" ref="J22:J24" si="5">I22-(B22*F22*H22)</f>
        <v>0</v>
      </c>
    </row>
    <row r="23" spans="1:10" x14ac:dyDescent="0.2">
      <c r="A23" s="16" t="s">
        <v>53</v>
      </c>
      <c r="B23">
        <v>5</v>
      </c>
      <c r="F23">
        <v>3</v>
      </c>
      <c r="G23">
        <f t="shared" si="3"/>
        <v>15</v>
      </c>
      <c r="H23" s="17">
        <v>1</v>
      </c>
      <c r="I23">
        <f t="shared" si="4"/>
        <v>15</v>
      </c>
      <c r="J23">
        <f t="shared" si="5"/>
        <v>0</v>
      </c>
    </row>
    <row r="24" spans="1:10" x14ac:dyDescent="0.2">
      <c r="A24" t="s">
        <v>45</v>
      </c>
      <c r="B24">
        <v>5</v>
      </c>
      <c r="C24">
        <f>2*10</f>
        <v>20</v>
      </c>
      <c r="E24">
        <v>20</v>
      </c>
      <c r="F24">
        <v>6</v>
      </c>
      <c r="G24">
        <f t="shared" si="3"/>
        <v>270</v>
      </c>
      <c r="H24" s="17">
        <v>1</v>
      </c>
      <c r="I24">
        <f t="shared" si="4"/>
        <v>270</v>
      </c>
      <c r="J24">
        <f t="shared" si="5"/>
        <v>240</v>
      </c>
    </row>
    <row r="25" spans="1:10" x14ac:dyDescent="0.2">
      <c r="A25" s="34" t="s">
        <v>54</v>
      </c>
      <c r="B25" s="35"/>
      <c r="C25" s="35"/>
      <c r="D25" s="35"/>
      <c r="E25" s="35"/>
      <c r="F25" s="35"/>
      <c r="G25" s="34"/>
      <c r="H25" s="37"/>
      <c r="I25" s="34">
        <f>SUM(I22:I24)</f>
        <v>300</v>
      </c>
      <c r="J25" s="34">
        <f>SUM(J22:J24)</f>
        <v>240</v>
      </c>
    </row>
    <row r="26" spans="1:10" x14ac:dyDescent="0.2">
      <c r="H26" s="17"/>
    </row>
    <row r="27" spans="1:10" ht="17" thickBot="1" x14ac:dyDescent="0.25">
      <c r="A27" s="28" t="s">
        <v>105</v>
      </c>
      <c r="B27" s="29"/>
      <c r="C27" s="29"/>
      <c r="D27" s="29"/>
      <c r="E27" s="29"/>
      <c r="F27" s="29"/>
      <c r="G27" s="29"/>
      <c r="H27" s="32"/>
      <c r="I27" s="29"/>
      <c r="J27" s="29"/>
    </row>
    <row r="28" spans="1:10" x14ac:dyDescent="0.2">
      <c r="A28" t="s">
        <v>70</v>
      </c>
      <c r="B28">
        <v>5</v>
      </c>
      <c r="F28">
        <v>3</v>
      </c>
      <c r="G28">
        <f t="shared" ref="G28:G34" si="6">(B28+C28+D28+E28)*F28</f>
        <v>15</v>
      </c>
      <c r="H28" s="17">
        <v>1</v>
      </c>
      <c r="I28">
        <f t="shared" ref="I28:I34" si="7">((B28+C28+D28+E28)*F28)*H28</f>
        <v>15</v>
      </c>
      <c r="J28">
        <f t="shared" ref="J28:J34" si="8">I28-(B28*F28*H28)</f>
        <v>0</v>
      </c>
    </row>
    <row r="29" spans="1:10" x14ac:dyDescent="0.2">
      <c r="A29" s="16" t="s">
        <v>71</v>
      </c>
      <c r="B29">
        <v>5</v>
      </c>
      <c r="F29">
        <v>3</v>
      </c>
      <c r="G29">
        <f t="shared" si="6"/>
        <v>15</v>
      </c>
      <c r="H29" s="17">
        <v>1</v>
      </c>
      <c r="I29">
        <f t="shared" si="7"/>
        <v>15</v>
      </c>
      <c r="J29">
        <f t="shared" si="8"/>
        <v>0</v>
      </c>
    </row>
    <row r="30" spans="1:10" x14ac:dyDescent="0.2">
      <c r="A30" s="16" t="s">
        <v>53</v>
      </c>
      <c r="B30">
        <v>5</v>
      </c>
      <c r="C30">
        <f>1*10</f>
        <v>10</v>
      </c>
      <c r="F30">
        <v>3</v>
      </c>
      <c r="G30">
        <f t="shared" si="6"/>
        <v>45</v>
      </c>
      <c r="H30" s="17">
        <v>1</v>
      </c>
      <c r="I30">
        <f t="shared" si="7"/>
        <v>45</v>
      </c>
      <c r="J30">
        <f t="shared" si="8"/>
        <v>30</v>
      </c>
    </row>
    <row r="31" spans="1:10" x14ac:dyDescent="0.2">
      <c r="A31" s="16" t="s">
        <v>87</v>
      </c>
      <c r="B31">
        <v>5</v>
      </c>
      <c r="F31">
        <v>3</v>
      </c>
      <c r="G31">
        <f t="shared" si="6"/>
        <v>15</v>
      </c>
      <c r="H31" s="17">
        <v>1</v>
      </c>
      <c r="I31">
        <f t="shared" si="7"/>
        <v>15</v>
      </c>
      <c r="J31">
        <f t="shared" si="8"/>
        <v>0</v>
      </c>
    </row>
    <row r="32" spans="1:10" x14ac:dyDescent="0.2">
      <c r="A32" s="16" t="s">
        <v>79</v>
      </c>
      <c r="B32">
        <v>5</v>
      </c>
      <c r="F32">
        <v>3</v>
      </c>
      <c r="G32">
        <f t="shared" si="6"/>
        <v>15</v>
      </c>
      <c r="H32" s="17">
        <v>0.5</v>
      </c>
      <c r="I32">
        <f t="shared" si="7"/>
        <v>7.5</v>
      </c>
      <c r="J32">
        <f t="shared" si="8"/>
        <v>0</v>
      </c>
    </row>
    <row r="33" spans="1:10" x14ac:dyDescent="0.2">
      <c r="A33" s="16" t="s">
        <v>90</v>
      </c>
      <c r="B33">
        <v>5</v>
      </c>
      <c r="F33">
        <v>3</v>
      </c>
      <c r="G33" s="12">
        <f t="shared" si="6"/>
        <v>15</v>
      </c>
      <c r="H33" s="18">
        <v>0.5</v>
      </c>
      <c r="I33">
        <f t="shared" si="7"/>
        <v>7.5</v>
      </c>
      <c r="J33">
        <f t="shared" si="8"/>
        <v>0</v>
      </c>
    </row>
    <row r="34" spans="1:10" x14ac:dyDescent="0.2">
      <c r="A34" t="s">
        <v>60</v>
      </c>
      <c r="B34">
        <v>5</v>
      </c>
      <c r="C34">
        <f>1*10</f>
        <v>10</v>
      </c>
      <c r="F34">
        <v>3</v>
      </c>
      <c r="G34" s="12">
        <f t="shared" si="6"/>
        <v>45</v>
      </c>
      <c r="H34" s="18">
        <v>0.5</v>
      </c>
      <c r="I34">
        <f t="shared" si="7"/>
        <v>22.5</v>
      </c>
      <c r="J34">
        <f t="shared" si="8"/>
        <v>15</v>
      </c>
    </row>
    <row r="35" spans="1:10" x14ac:dyDescent="0.2">
      <c r="A35" s="34" t="s">
        <v>54</v>
      </c>
      <c r="B35" s="35"/>
      <c r="C35" s="35"/>
      <c r="D35" s="35"/>
      <c r="E35" s="35"/>
      <c r="F35" s="35"/>
      <c r="G35" s="34"/>
      <c r="H35" s="37"/>
      <c r="I35" s="34">
        <f>SUM(I28:I34)</f>
        <v>127.5</v>
      </c>
      <c r="J35" s="34">
        <f>SUM(J28:J34)</f>
        <v>45</v>
      </c>
    </row>
    <row r="36" spans="1:10" x14ac:dyDescent="0.2">
      <c r="H36" s="17"/>
    </row>
    <row r="37" spans="1:10" ht="17" thickBot="1" x14ac:dyDescent="0.25">
      <c r="A37" s="28" t="s">
        <v>118</v>
      </c>
      <c r="B37" s="29"/>
      <c r="C37" s="29"/>
      <c r="D37" s="29"/>
      <c r="E37" s="29"/>
      <c r="F37" s="29"/>
      <c r="G37" s="29"/>
      <c r="H37" s="32"/>
      <c r="I37" s="29"/>
      <c r="J37" s="29"/>
    </row>
    <row r="38" spans="1:10" x14ac:dyDescent="0.2">
      <c r="A38" s="16" t="s">
        <v>53</v>
      </c>
      <c r="B38">
        <v>5</v>
      </c>
      <c r="F38">
        <v>3</v>
      </c>
      <c r="G38">
        <f t="shared" ref="G38:G39" si="9">(B38+C38+D38+E38)*F38</f>
        <v>15</v>
      </c>
      <c r="H38" s="17">
        <v>1</v>
      </c>
      <c r="I38">
        <f t="shared" ref="I38:I39" si="10">((B38+C38+D38+E38)*F38)*H38</f>
        <v>15</v>
      </c>
      <c r="J38">
        <f t="shared" ref="J38:J39" si="11">I38-(B38*F38*H38)</f>
        <v>0</v>
      </c>
    </row>
    <row r="39" spans="1:10" x14ac:dyDescent="0.2">
      <c r="A39" t="s">
        <v>60</v>
      </c>
      <c r="B39">
        <v>5</v>
      </c>
      <c r="C39">
        <f>2*10</f>
        <v>20</v>
      </c>
      <c r="F39">
        <v>3</v>
      </c>
      <c r="G39" s="12">
        <f t="shared" si="9"/>
        <v>75</v>
      </c>
      <c r="H39" s="18">
        <v>0.5</v>
      </c>
      <c r="I39">
        <f t="shared" si="10"/>
        <v>37.5</v>
      </c>
      <c r="J39">
        <f t="shared" si="11"/>
        <v>30</v>
      </c>
    </row>
    <row r="40" spans="1:10" x14ac:dyDescent="0.2">
      <c r="A40" s="34" t="s">
        <v>54</v>
      </c>
      <c r="B40" s="35"/>
      <c r="C40" s="35"/>
      <c r="D40" s="35"/>
      <c r="E40" s="35"/>
      <c r="F40" s="35"/>
      <c r="G40" s="34"/>
      <c r="H40" s="34"/>
      <c r="I40" s="34">
        <f>SUM(I38:I39)</f>
        <v>52.5</v>
      </c>
      <c r="J40" s="34">
        <f>SUM(J38:J39)</f>
        <v>30</v>
      </c>
    </row>
    <row r="42" spans="1:10" ht="33" customHeight="1" x14ac:dyDescent="0.2">
      <c r="A42" s="75" t="s">
        <v>153</v>
      </c>
      <c r="B42" s="75"/>
      <c r="C42" s="75"/>
      <c r="D42" s="75"/>
      <c r="E42" s="75"/>
      <c r="F42" s="75"/>
      <c r="G42" s="75"/>
      <c r="H42" s="75"/>
      <c r="I42" s="75"/>
      <c r="J42" s="75"/>
    </row>
    <row r="43" spans="1:10" ht="33" customHeight="1" x14ac:dyDescent="0.2">
      <c r="A43" s="75" t="s">
        <v>154</v>
      </c>
      <c r="B43" s="75"/>
      <c r="C43" s="75"/>
      <c r="D43" s="75"/>
      <c r="E43" s="75"/>
      <c r="F43" s="75"/>
      <c r="G43" s="75"/>
      <c r="H43" s="75"/>
      <c r="I43" s="75"/>
      <c r="J43" s="75"/>
    </row>
  </sheetData>
  <mergeCells count="3">
    <mergeCell ref="A42:J42"/>
    <mergeCell ref="A43:J43"/>
    <mergeCell ref="A1:J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4"/>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RowHeight="16" x14ac:dyDescent="0.2"/>
  <cols>
    <col min="1" max="1" width="29.5" customWidth="1"/>
    <col min="2" max="2" width="14.6640625" customWidth="1"/>
    <col min="3" max="3" width="13" customWidth="1"/>
    <col min="5" max="5" width="15.83203125" customWidth="1"/>
    <col min="6" max="8" width="14.6640625" customWidth="1"/>
    <col min="9" max="9" width="19.1640625" customWidth="1"/>
  </cols>
  <sheetData>
    <row r="1" spans="1:13" ht="43" customHeight="1" x14ac:dyDescent="0.25">
      <c r="A1" s="73" t="s">
        <v>159</v>
      </c>
      <c r="B1" s="74"/>
      <c r="C1" s="74"/>
      <c r="D1" s="74"/>
      <c r="E1" s="74"/>
      <c r="F1" s="74"/>
      <c r="G1" s="74"/>
      <c r="H1" s="74"/>
      <c r="I1" s="74"/>
    </row>
    <row r="2" spans="1:13" x14ac:dyDescent="0.2">
      <c r="B2" s="8"/>
    </row>
    <row r="3" spans="1:13" ht="34" customHeight="1" x14ac:dyDescent="0.2">
      <c r="B3" s="65" t="s">
        <v>48</v>
      </c>
      <c r="C3" s="66" t="s">
        <v>49</v>
      </c>
      <c r="D3" s="66" t="s">
        <v>50</v>
      </c>
      <c r="E3" s="65" t="s">
        <v>47</v>
      </c>
      <c r="F3" s="66" t="s">
        <v>51</v>
      </c>
      <c r="G3" s="66" t="s">
        <v>107</v>
      </c>
      <c r="H3" s="66" t="s">
        <v>106</v>
      </c>
      <c r="I3" s="65" t="s">
        <v>44</v>
      </c>
      <c r="K3" s="10"/>
      <c r="L3" s="9"/>
      <c r="M3" s="9"/>
    </row>
    <row r="4" spans="1:13" ht="51" customHeight="1" thickBot="1" x14ac:dyDescent="0.25">
      <c r="A4" s="39"/>
      <c r="B4" s="63" t="s">
        <v>48</v>
      </c>
      <c r="C4" s="31" t="s">
        <v>160</v>
      </c>
      <c r="D4" s="64" t="s">
        <v>50</v>
      </c>
      <c r="E4" s="63" t="s">
        <v>146</v>
      </c>
      <c r="F4" s="64" t="s">
        <v>147</v>
      </c>
      <c r="G4" s="64" t="s">
        <v>148</v>
      </c>
      <c r="H4" s="64" t="s">
        <v>149</v>
      </c>
      <c r="I4" s="61" t="s">
        <v>150</v>
      </c>
    </row>
    <row r="5" spans="1:13" ht="15" customHeight="1" thickBot="1" x14ac:dyDescent="0.25">
      <c r="A5" s="28" t="s">
        <v>80</v>
      </c>
      <c r="B5" s="30"/>
      <c r="C5" s="31"/>
      <c r="D5" s="31"/>
      <c r="E5" s="30"/>
      <c r="F5" s="31"/>
      <c r="G5" s="31"/>
      <c r="H5" s="31"/>
      <c r="I5" s="30"/>
      <c r="K5" s="10"/>
      <c r="L5" s="9"/>
      <c r="M5" s="9"/>
    </row>
    <row r="6" spans="1:13" x14ac:dyDescent="0.2">
      <c r="A6" t="s">
        <v>64</v>
      </c>
      <c r="B6">
        <v>5</v>
      </c>
      <c r="C6">
        <f>1*10</f>
        <v>10</v>
      </c>
      <c r="E6">
        <v>6</v>
      </c>
      <c r="F6">
        <f>(B6+C6+D6)*E6</f>
        <v>90</v>
      </c>
      <c r="G6" s="17">
        <v>1</v>
      </c>
      <c r="H6">
        <f>((B6+C6+D6)*E6)*G6</f>
        <v>90</v>
      </c>
      <c r="I6">
        <f>H6-(B6*E6*G6)</f>
        <v>60</v>
      </c>
      <c r="K6" s="11"/>
      <c r="L6" s="9"/>
      <c r="M6" s="9"/>
    </row>
    <row r="7" spans="1:13" x14ac:dyDescent="0.2">
      <c r="A7" t="s">
        <v>65</v>
      </c>
      <c r="B7">
        <v>5</v>
      </c>
      <c r="E7">
        <v>6</v>
      </c>
      <c r="F7">
        <f t="shared" ref="F7:F20" si="0">(B7+C7+D7)*E7</f>
        <v>30</v>
      </c>
      <c r="G7" s="17">
        <v>1</v>
      </c>
      <c r="H7">
        <f t="shared" ref="H7:H20" si="1">((B7+C7+D7)*E7)*G7</f>
        <v>30</v>
      </c>
      <c r="I7">
        <f t="shared" ref="I7:I20" si="2">H7-(B7*E7*G7)</f>
        <v>0</v>
      </c>
      <c r="K7" s="13"/>
      <c r="L7" s="9"/>
      <c r="M7" s="9"/>
    </row>
    <row r="8" spans="1:13" x14ac:dyDescent="0.2">
      <c r="A8" t="s">
        <v>66</v>
      </c>
      <c r="B8">
        <v>5</v>
      </c>
      <c r="C8">
        <f>1*10</f>
        <v>10</v>
      </c>
      <c r="E8">
        <v>6</v>
      </c>
      <c r="F8">
        <f t="shared" si="0"/>
        <v>90</v>
      </c>
      <c r="G8" s="17">
        <v>1</v>
      </c>
      <c r="H8">
        <f t="shared" si="1"/>
        <v>90</v>
      </c>
      <c r="I8">
        <f t="shared" si="2"/>
        <v>60</v>
      </c>
      <c r="K8" s="10"/>
      <c r="L8" s="9"/>
      <c r="M8" s="9"/>
    </row>
    <row r="9" spans="1:13" x14ac:dyDescent="0.2">
      <c r="A9" t="s">
        <v>67</v>
      </c>
      <c r="B9">
        <v>5</v>
      </c>
      <c r="C9">
        <f t="shared" ref="C9:C10" si="3">1*10</f>
        <v>10</v>
      </c>
      <c r="E9">
        <v>6</v>
      </c>
      <c r="F9">
        <f t="shared" si="0"/>
        <v>90</v>
      </c>
      <c r="G9" s="17">
        <v>1</v>
      </c>
      <c r="H9">
        <f t="shared" si="1"/>
        <v>90</v>
      </c>
      <c r="I9">
        <f t="shared" si="2"/>
        <v>60</v>
      </c>
    </row>
    <row r="10" spans="1:13" x14ac:dyDescent="0.2">
      <c r="A10" t="s">
        <v>82</v>
      </c>
      <c r="B10">
        <v>5</v>
      </c>
      <c r="C10">
        <f t="shared" si="3"/>
        <v>10</v>
      </c>
      <c r="E10">
        <v>6</v>
      </c>
      <c r="F10">
        <f t="shared" si="0"/>
        <v>90</v>
      </c>
      <c r="G10" s="17">
        <v>1</v>
      </c>
      <c r="H10">
        <f t="shared" si="1"/>
        <v>90</v>
      </c>
      <c r="I10">
        <f t="shared" si="2"/>
        <v>60</v>
      </c>
    </row>
    <row r="11" spans="1:13" x14ac:dyDescent="0.2">
      <c r="A11" t="s">
        <v>68</v>
      </c>
      <c r="B11">
        <v>5</v>
      </c>
      <c r="E11">
        <v>6</v>
      </c>
      <c r="F11">
        <f t="shared" si="0"/>
        <v>30</v>
      </c>
      <c r="G11" s="17">
        <v>1</v>
      </c>
      <c r="H11">
        <f t="shared" si="1"/>
        <v>30</v>
      </c>
      <c r="I11">
        <f t="shared" si="2"/>
        <v>0</v>
      </c>
    </row>
    <row r="12" spans="1:13" x14ac:dyDescent="0.2">
      <c r="A12" t="s">
        <v>53</v>
      </c>
      <c r="B12">
        <v>5</v>
      </c>
      <c r="C12">
        <f>1*10</f>
        <v>10</v>
      </c>
      <c r="E12">
        <v>3</v>
      </c>
      <c r="F12">
        <f t="shared" si="0"/>
        <v>45</v>
      </c>
      <c r="G12" s="17">
        <v>1</v>
      </c>
      <c r="H12">
        <f t="shared" si="1"/>
        <v>45</v>
      </c>
      <c r="I12">
        <f t="shared" si="2"/>
        <v>30</v>
      </c>
    </row>
    <row r="13" spans="1:13" x14ac:dyDescent="0.2">
      <c r="A13" t="s">
        <v>83</v>
      </c>
      <c r="B13">
        <v>5</v>
      </c>
      <c r="C13">
        <f t="shared" ref="C13:C14" si="4">1*10</f>
        <v>10</v>
      </c>
      <c r="E13">
        <v>6</v>
      </c>
      <c r="F13">
        <f t="shared" si="0"/>
        <v>90</v>
      </c>
      <c r="G13" s="17">
        <v>1</v>
      </c>
      <c r="H13">
        <f t="shared" si="1"/>
        <v>90</v>
      </c>
      <c r="I13">
        <f t="shared" si="2"/>
        <v>60</v>
      </c>
    </row>
    <row r="14" spans="1:13" x14ac:dyDescent="0.2">
      <c r="A14" t="s">
        <v>84</v>
      </c>
      <c r="B14">
        <v>5</v>
      </c>
      <c r="C14">
        <f t="shared" si="4"/>
        <v>10</v>
      </c>
      <c r="D14">
        <v>10</v>
      </c>
      <c r="E14">
        <v>6</v>
      </c>
      <c r="F14">
        <f t="shared" si="0"/>
        <v>150</v>
      </c>
      <c r="G14" s="17">
        <v>1</v>
      </c>
      <c r="H14">
        <f t="shared" si="1"/>
        <v>150</v>
      </c>
      <c r="I14">
        <f t="shared" si="2"/>
        <v>120</v>
      </c>
    </row>
    <row r="15" spans="1:13" x14ac:dyDescent="0.2">
      <c r="A15" t="s">
        <v>45</v>
      </c>
      <c r="B15">
        <v>5</v>
      </c>
      <c r="C15">
        <f>4*10</f>
        <v>40</v>
      </c>
      <c r="D15">
        <v>70</v>
      </c>
      <c r="E15">
        <v>6</v>
      </c>
      <c r="F15">
        <f t="shared" si="0"/>
        <v>690</v>
      </c>
      <c r="G15" s="17">
        <v>1</v>
      </c>
      <c r="H15">
        <f t="shared" si="1"/>
        <v>690</v>
      </c>
      <c r="I15">
        <f t="shared" si="2"/>
        <v>660</v>
      </c>
    </row>
    <row r="16" spans="1:13" x14ac:dyDescent="0.2">
      <c r="A16" t="s">
        <v>85</v>
      </c>
      <c r="B16">
        <v>5</v>
      </c>
      <c r="C16">
        <f>1*10</f>
        <v>10</v>
      </c>
      <c r="D16">
        <v>10</v>
      </c>
      <c r="E16">
        <v>6</v>
      </c>
      <c r="F16">
        <f t="shared" si="0"/>
        <v>150</v>
      </c>
      <c r="G16" s="17">
        <v>0.5</v>
      </c>
      <c r="H16">
        <f t="shared" si="1"/>
        <v>75</v>
      </c>
      <c r="I16">
        <f t="shared" si="2"/>
        <v>60</v>
      </c>
    </row>
    <row r="17" spans="1:9" x14ac:dyDescent="0.2">
      <c r="A17" t="s">
        <v>57</v>
      </c>
      <c r="B17">
        <v>5</v>
      </c>
      <c r="C17">
        <f t="shared" ref="C17" si="5">1*10</f>
        <v>10</v>
      </c>
      <c r="E17">
        <v>6</v>
      </c>
      <c r="F17">
        <f t="shared" si="0"/>
        <v>90</v>
      </c>
      <c r="G17" s="17">
        <v>0.5</v>
      </c>
      <c r="H17">
        <f t="shared" si="1"/>
        <v>45</v>
      </c>
      <c r="I17">
        <f t="shared" si="2"/>
        <v>30</v>
      </c>
    </row>
    <row r="18" spans="1:9" x14ac:dyDescent="0.2">
      <c r="A18" t="s">
        <v>73</v>
      </c>
      <c r="B18">
        <v>5</v>
      </c>
      <c r="E18">
        <v>12</v>
      </c>
      <c r="F18">
        <f t="shared" si="0"/>
        <v>60</v>
      </c>
      <c r="G18" s="17">
        <v>1</v>
      </c>
      <c r="H18">
        <f t="shared" si="1"/>
        <v>60</v>
      </c>
      <c r="I18">
        <f t="shared" si="2"/>
        <v>0</v>
      </c>
    </row>
    <row r="19" spans="1:9" x14ac:dyDescent="0.2">
      <c r="A19" t="s">
        <v>52</v>
      </c>
      <c r="B19">
        <v>5</v>
      </c>
      <c r="E19">
        <v>6</v>
      </c>
      <c r="F19" s="12">
        <f t="shared" si="0"/>
        <v>30</v>
      </c>
      <c r="G19" s="18">
        <v>0.5</v>
      </c>
      <c r="H19">
        <f t="shared" si="1"/>
        <v>15</v>
      </c>
      <c r="I19">
        <f t="shared" si="2"/>
        <v>0</v>
      </c>
    </row>
    <row r="20" spans="1:9" x14ac:dyDescent="0.2">
      <c r="A20" t="s">
        <v>86</v>
      </c>
      <c r="B20">
        <v>5</v>
      </c>
      <c r="E20">
        <v>6</v>
      </c>
      <c r="F20" s="12">
        <f t="shared" si="0"/>
        <v>30</v>
      </c>
      <c r="G20" s="18">
        <v>0.5</v>
      </c>
      <c r="H20">
        <f t="shared" si="1"/>
        <v>15</v>
      </c>
      <c r="I20">
        <f t="shared" si="2"/>
        <v>0</v>
      </c>
    </row>
    <row r="21" spans="1:9" x14ac:dyDescent="0.2">
      <c r="A21" s="34" t="s">
        <v>54</v>
      </c>
      <c r="B21" s="35"/>
      <c r="C21" s="35"/>
      <c r="D21" s="35"/>
      <c r="E21" s="35"/>
      <c r="F21" s="34"/>
      <c r="G21" s="37"/>
      <c r="H21" s="34">
        <f>SUM(H6:H20)</f>
        <v>1605</v>
      </c>
      <c r="I21" s="34">
        <f>SUM(I6:I20)</f>
        <v>1200</v>
      </c>
    </row>
    <row r="22" spans="1:9" x14ac:dyDescent="0.2">
      <c r="F22" s="8"/>
      <c r="G22" s="19"/>
      <c r="H22" s="8"/>
      <c r="I22" s="8"/>
    </row>
    <row r="23" spans="1:9" ht="17" thickBot="1" x14ac:dyDescent="0.25">
      <c r="A23" s="28" t="s">
        <v>81</v>
      </c>
      <c r="B23" s="29"/>
      <c r="C23" s="29"/>
      <c r="D23" s="29"/>
      <c r="E23" s="29"/>
      <c r="F23" s="29"/>
      <c r="G23" s="32"/>
      <c r="H23" s="29"/>
      <c r="I23" s="29"/>
    </row>
    <row r="24" spans="1:9" x14ac:dyDescent="0.2">
      <c r="A24" t="s">
        <v>70</v>
      </c>
      <c r="B24">
        <v>5</v>
      </c>
      <c r="E24">
        <v>3</v>
      </c>
      <c r="F24">
        <f t="shared" ref="F24:F29" si="6">(B24+C24+D24)*E24</f>
        <v>15</v>
      </c>
      <c r="G24" s="17">
        <v>1</v>
      </c>
      <c r="H24">
        <f t="shared" ref="H24:H29" si="7">((B24+C24+D24)*E24)*G24</f>
        <v>15</v>
      </c>
      <c r="I24">
        <f t="shared" ref="I24:I29" si="8">H24-(B24*E24*G24)</f>
        <v>0</v>
      </c>
    </row>
    <row r="25" spans="1:9" x14ac:dyDescent="0.2">
      <c r="A25" t="s">
        <v>71</v>
      </c>
      <c r="B25">
        <v>5</v>
      </c>
      <c r="E25">
        <v>3</v>
      </c>
      <c r="F25">
        <f t="shared" si="6"/>
        <v>15</v>
      </c>
      <c r="G25" s="17">
        <v>1</v>
      </c>
      <c r="H25">
        <f t="shared" si="7"/>
        <v>15</v>
      </c>
      <c r="I25">
        <f t="shared" si="8"/>
        <v>0</v>
      </c>
    </row>
    <row r="26" spans="1:9" x14ac:dyDescent="0.2">
      <c r="A26" t="s">
        <v>53</v>
      </c>
      <c r="B26">
        <v>5</v>
      </c>
      <c r="E26">
        <v>3</v>
      </c>
      <c r="F26">
        <f t="shared" si="6"/>
        <v>15</v>
      </c>
      <c r="G26" s="17">
        <v>1</v>
      </c>
      <c r="H26">
        <f t="shared" si="7"/>
        <v>15</v>
      </c>
      <c r="I26">
        <f t="shared" si="8"/>
        <v>0</v>
      </c>
    </row>
    <row r="27" spans="1:9" x14ac:dyDescent="0.2">
      <c r="A27" t="s">
        <v>87</v>
      </c>
      <c r="B27">
        <v>5</v>
      </c>
      <c r="E27">
        <v>3</v>
      </c>
      <c r="F27">
        <f t="shared" si="6"/>
        <v>15</v>
      </c>
      <c r="G27" s="17">
        <v>1</v>
      </c>
      <c r="H27">
        <f t="shared" si="7"/>
        <v>15</v>
      </c>
      <c r="I27">
        <f>H27-(B27*E27*G27)</f>
        <v>0</v>
      </c>
    </row>
    <row r="28" spans="1:9" x14ac:dyDescent="0.2">
      <c r="A28" t="s">
        <v>45</v>
      </c>
      <c r="B28">
        <v>5</v>
      </c>
      <c r="E28">
        <v>6</v>
      </c>
      <c r="F28">
        <f t="shared" si="6"/>
        <v>30</v>
      </c>
      <c r="G28" s="17">
        <v>1</v>
      </c>
      <c r="H28">
        <f t="shared" si="7"/>
        <v>30</v>
      </c>
      <c r="I28">
        <f t="shared" si="8"/>
        <v>0</v>
      </c>
    </row>
    <row r="29" spans="1:9" x14ac:dyDescent="0.2">
      <c r="A29" t="s">
        <v>88</v>
      </c>
      <c r="B29">
        <v>5</v>
      </c>
      <c r="C29">
        <f>2*10</f>
        <v>20</v>
      </c>
      <c r="E29">
        <v>3</v>
      </c>
      <c r="F29" s="12">
        <f t="shared" si="6"/>
        <v>75</v>
      </c>
      <c r="G29" s="18">
        <v>0.5</v>
      </c>
      <c r="H29">
        <f t="shared" si="7"/>
        <v>37.5</v>
      </c>
      <c r="I29">
        <f t="shared" si="8"/>
        <v>30</v>
      </c>
    </row>
    <row r="30" spans="1:9" x14ac:dyDescent="0.2">
      <c r="A30" s="34" t="s">
        <v>54</v>
      </c>
      <c r="B30" s="35"/>
      <c r="C30" s="35"/>
      <c r="D30" s="35"/>
      <c r="E30" s="35"/>
      <c r="F30" s="34"/>
      <c r="G30" s="34"/>
      <c r="H30" s="34">
        <f>SUM(H24:H29)</f>
        <v>127.5</v>
      </c>
      <c r="I30" s="34">
        <f>SUM(I24:I29)</f>
        <v>30</v>
      </c>
    </row>
    <row r="32" spans="1:9" ht="17" thickBot="1" x14ac:dyDescent="0.25">
      <c r="A32" s="28" t="s">
        <v>120</v>
      </c>
      <c r="B32" s="29"/>
      <c r="C32" s="29"/>
      <c r="D32" s="29"/>
      <c r="E32" s="29"/>
      <c r="F32" s="29"/>
      <c r="G32" s="29"/>
      <c r="H32" s="29"/>
      <c r="I32" s="29"/>
    </row>
    <row r="33" spans="1:10" x14ac:dyDescent="0.2">
      <c r="A33" t="s">
        <v>53</v>
      </c>
      <c r="B33">
        <v>5</v>
      </c>
      <c r="C33">
        <f>1*10</f>
        <v>10</v>
      </c>
      <c r="E33">
        <v>3</v>
      </c>
      <c r="F33">
        <f t="shared" ref="F33:F34" si="9">(B33+C33+D33)*E33</f>
        <v>45</v>
      </c>
      <c r="G33" s="17">
        <v>1</v>
      </c>
      <c r="H33">
        <f t="shared" ref="H33:H34" si="10">((B33+C33+D33)*E33)*G33</f>
        <v>45</v>
      </c>
      <c r="I33">
        <f>H33-(B33*E33*G33)</f>
        <v>30</v>
      </c>
    </row>
    <row r="34" spans="1:10" x14ac:dyDescent="0.2">
      <c r="A34" t="s">
        <v>45</v>
      </c>
      <c r="B34">
        <v>5</v>
      </c>
      <c r="E34">
        <v>6</v>
      </c>
      <c r="F34">
        <f t="shared" si="9"/>
        <v>30</v>
      </c>
      <c r="G34" s="17">
        <v>1</v>
      </c>
      <c r="H34">
        <f t="shared" si="10"/>
        <v>30</v>
      </c>
      <c r="I34">
        <f>H34-(B34*E34*G34)</f>
        <v>0</v>
      </c>
    </row>
    <row r="35" spans="1:10" x14ac:dyDescent="0.2">
      <c r="A35" s="34" t="s">
        <v>54</v>
      </c>
      <c r="B35" s="35"/>
      <c r="C35" s="35"/>
      <c r="D35" s="35"/>
      <c r="E35" s="35"/>
      <c r="F35" s="35"/>
      <c r="G35" s="38"/>
      <c r="H35" s="34">
        <f>SUM(H33:H34)</f>
        <v>75</v>
      </c>
      <c r="I35" s="34">
        <f>SUM(I33:I34)</f>
        <v>30</v>
      </c>
    </row>
    <row r="36" spans="1:10" x14ac:dyDescent="0.2">
      <c r="G36" s="17"/>
    </row>
    <row r="37" spans="1:10" ht="17" thickBot="1" x14ac:dyDescent="0.25">
      <c r="A37" s="28" t="s">
        <v>121</v>
      </c>
      <c r="B37" s="29"/>
      <c r="C37" s="29"/>
      <c r="D37" s="29"/>
      <c r="E37" s="29"/>
      <c r="F37" s="29"/>
      <c r="G37" s="32"/>
      <c r="H37" s="29"/>
      <c r="I37" s="29"/>
    </row>
    <row r="38" spans="1:10" x14ac:dyDescent="0.2">
      <c r="A38" t="s">
        <v>70</v>
      </c>
      <c r="B38">
        <v>5</v>
      </c>
      <c r="E38">
        <v>3</v>
      </c>
      <c r="F38">
        <f t="shared" ref="F38:F40" si="11">(B38+C38+D38)*E38</f>
        <v>15</v>
      </c>
      <c r="G38" s="17">
        <v>1</v>
      </c>
      <c r="H38">
        <f t="shared" ref="H38:H40" si="12">((B38+C38+D38)*E38)*G38</f>
        <v>15</v>
      </c>
      <c r="I38">
        <f>H38-(B38*E38*G38)</f>
        <v>0</v>
      </c>
    </row>
    <row r="39" spans="1:10" x14ac:dyDescent="0.2">
      <c r="A39" t="s">
        <v>53</v>
      </c>
      <c r="B39">
        <v>5</v>
      </c>
      <c r="E39">
        <v>3</v>
      </c>
      <c r="F39">
        <f t="shared" si="11"/>
        <v>15</v>
      </c>
      <c r="G39" s="17">
        <v>1</v>
      </c>
      <c r="H39">
        <f t="shared" si="12"/>
        <v>15</v>
      </c>
      <c r="I39">
        <f>H39-(B39*E39*G39)</f>
        <v>0</v>
      </c>
    </row>
    <row r="40" spans="1:10" x14ac:dyDescent="0.2">
      <c r="A40" t="s">
        <v>90</v>
      </c>
      <c r="B40">
        <v>5</v>
      </c>
      <c r="E40">
        <v>3</v>
      </c>
      <c r="F40">
        <f t="shared" si="11"/>
        <v>15</v>
      </c>
      <c r="G40">
        <v>0.5</v>
      </c>
      <c r="H40">
        <f t="shared" si="12"/>
        <v>7.5</v>
      </c>
      <c r="I40">
        <f>H40-(B40*E40*G40)</f>
        <v>0</v>
      </c>
    </row>
    <row r="41" spans="1:10" x14ac:dyDescent="0.2">
      <c r="A41" s="34" t="s">
        <v>54</v>
      </c>
      <c r="B41" s="34"/>
      <c r="C41" s="34"/>
      <c r="D41" s="34"/>
      <c r="E41" s="34"/>
      <c r="F41" s="34"/>
      <c r="G41" s="34"/>
      <c r="H41" s="34">
        <f>SUM(H38:H40)</f>
        <v>37.5</v>
      </c>
      <c r="I41" s="34">
        <f>SUM(I38:I40)</f>
        <v>0</v>
      </c>
    </row>
    <row r="43" spans="1:10" ht="33" customHeight="1" x14ac:dyDescent="0.2">
      <c r="A43" s="75" t="s">
        <v>153</v>
      </c>
      <c r="B43" s="75"/>
      <c r="C43" s="75"/>
      <c r="D43" s="75"/>
      <c r="E43" s="75"/>
      <c r="F43" s="75"/>
      <c r="G43" s="75"/>
      <c r="H43" s="75"/>
      <c r="I43" s="75"/>
      <c r="J43" s="75"/>
    </row>
    <row r="44" spans="1:10" ht="33" customHeight="1" x14ac:dyDescent="0.2">
      <c r="A44" s="75" t="s">
        <v>154</v>
      </c>
      <c r="B44" s="75"/>
      <c r="C44" s="75"/>
      <c r="D44" s="75"/>
      <c r="E44" s="75"/>
      <c r="F44" s="75"/>
      <c r="G44" s="75"/>
      <c r="H44" s="75"/>
      <c r="I44" s="75"/>
      <c r="J44" s="75"/>
    </row>
  </sheetData>
  <mergeCells count="3">
    <mergeCell ref="A43:J43"/>
    <mergeCell ref="A44:J44"/>
    <mergeCell ref="A1:I1"/>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5"/>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RowHeight="16" x14ac:dyDescent="0.2"/>
  <cols>
    <col min="1" max="1" width="29.5" customWidth="1"/>
    <col min="2" max="2" width="14.6640625" customWidth="1"/>
    <col min="3" max="3" width="13" customWidth="1"/>
    <col min="5" max="5" width="15.83203125" customWidth="1"/>
    <col min="6" max="8" width="14.6640625" customWidth="1"/>
    <col min="9" max="9" width="19.1640625" customWidth="1"/>
  </cols>
  <sheetData>
    <row r="1" spans="1:12" ht="43" customHeight="1" x14ac:dyDescent="0.25">
      <c r="A1" s="73" t="s">
        <v>162</v>
      </c>
      <c r="B1" s="74"/>
      <c r="C1" s="74"/>
      <c r="D1" s="74"/>
      <c r="E1" s="74"/>
      <c r="F1" s="74"/>
      <c r="G1" s="74"/>
      <c r="H1" s="74"/>
      <c r="I1" s="74"/>
    </row>
    <row r="2" spans="1:12" x14ac:dyDescent="0.2">
      <c r="B2" s="8"/>
    </row>
    <row r="3" spans="1:12" ht="34" customHeight="1" x14ac:dyDescent="0.2">
      <c r="B3" s="65" t="s">
        <v>48</v>
      </c>
      <c r="C3" s="66" t="s">
        <v>49</v>
      </c>
      <c r="D3" s="66" t="s">
        <v>50</v>
      </c>
      <c r="E3" s="65" t="s">
        <v>47</v>
      </c>
      <c r="F3" s="66" t="s">
        <v>51</v>
      </c>
      <c r="G3" s="66" t="s">
        <v>107</v>
      </c>
      <c r="H3" s="66" t="s">
        <v>106</v>
      </c>
      <c r="I3" s="65" t="s">
        <v>44</v>
      </c>
      <c r="K3" s="14"/>
      <c r="L3" s="15"/>
    </row>
    <row r="4" spans="1:12" ht="51" customHeight="1" thickBot="1" x14ac:dyDescent="0.25">
      <c r="A4" s="39"/>
      <c r="B4" s="63" t="s">
        <v>48</v>
      </c>
      <c r="C4" s="31" t="s">
        <v>160</v>
      </c>
      <c r="D4" s="64" t="s">
        <v>50</v>
      </c>
      <c r="E4" s="63" t="s">
        <v>146</v>
      </c>
      <c r="F4" s="64" t="s">
        <v>147</v>
      </c>
      <c r="G4" s="64" t="s">
        <v>148</v>
      </c>
      <c r="H4" s="64" t="s">
        <v>149</v>
      </c>
      <c r="I4" s="61" t="s">
        <v>150</v>
      </c>
    </row>
    <row r="5" spans="1:12" ht="18" customHeight="1" thickBot="1" x14ac:dyDescent="0.25">
      <c r="A5" s="28" t="s">
        <v>89</v>
      </c>
      <c r="B5" s="30"/>
      <c r="C5" s="31"/>
      <c r="D5" s="31"/>
      <c r="E5" s="30"/>
      <c r="F5" s="31"/>
      <c r="G5" s="33"/>
      <c r="H5" s="31"/>
      <c r="I5" s="30"/>
      <c r="K5" s="14"/>
      <c r="L5" s="15"/>
    </row>
    <row r="6" spans="1:12" x14ac:dyDescent="0.2">
      <c r="A6" t="s">
        <v>64</v>
      </c>
      <c r="B6">
        <v>5</v>
      </c>
      <c r="C6">
        <f>5*10</f>
        <v>50</v>
      </c>
      <c r="D6">
        <v>70</v>
      </c>
      <c r="E6">
        <v>6</v>
      </c>
      <c r="F6">
        <f>(B6+C6+D6)*E6</f>
        <v>750</v>
      </c>
      <c r="G6" s="17">
        <v>1</v>
      </c>
      <c r="H6">
        <f>((B6+C6+D6)*E6)*G6</f>
        <v>750</v>
      </c>
      <c r="I6">
        <f>H6-(B6*E6*G6)</f>
        <v>720</v>
      </c>
      <c r="K6" s="10"/>
      <c r="L6" s="9"/>
    </row>
    <row r="7" spans="1:12" x14ac:dyDescent="0.2">
      <c r="A7" t="s">
        <v>65</v>
      </c>
      <c r="B7">
        <v>5</v>
      </c>
      <c r="E7">
        <v>6</v>
      </c>
      <c r="F7">
        <f t="shared" ref="F7:F26" si="0">(B7+C7+D7)*E7</f>
        <v>30</v>
      </c>
      <c r="G7" s="17">
        <v>1</v>
      </c>
      <c r="H7">
        <f t="shared" ref="H7:H26" si="1">((B7+C7+D7)*E7)*G7</f>
        <v>30</v>
      </c>
      <c r="I7">
        <f t="shared" ref="I7:I26" si="2">H7-(B7*E7*G7)</f>
        <v>0</v>
      </c>
      <c r="K7" s="13"/>
      <c r="L7" s="9"/>
    </row>
    <row r="8" spans="1:12" x14ac:dyDescent="0.2">
      <c r="A8" t="s">
        <v>66</v>
      </c>
      <c r="B8">
        <v>5</v>
      </c>
      <c r="C8">
        <f>3*10</f>
        <v>30</v>
      </c>
      <c r="D8">
        <v>20</v>
      </c>
      <c r="E8">
        <v>6</v>
      </c>
      <c r="F8">
        <f t="shared" si="0"/>
        <v>330</v>
      </c>
      <c r="G8" s="17">
        <v>1</v>
      </c>
      <c r="H8">
        <f t="shared" si="1"/>
        <v>330</v>
      </c>
      <c r="I8">
        <f t="shared" si="2"/>
        <v>300</v>
      </c>
      <c r="K8" s="11"/>
      <c r="L8" s="9"/>
    </row>
    <row r="9" spans="1:12" x14ac:dyDescent="0.2">
      <c r="A9" t="s">
        <v>70</v>
      </c>
      <c r="B9">
        <v>5</v>
      </c>
      <c r="E9">
        <v>3</v>
      </c>
      <c r="F9">
        <f t="shared" si="0"/>
        <v>15</v>
      </c>
      <c r="G9" s="17">
        <v>1</v>
      </c>
      <c r="H9">
        <f t="shared" si="1"/>
        <v>15</v>
      </c>
      <c r="I9">
        <f t="shared" si="2"/>
        <v>0</v>
      </c>
      <c r="K9" s="9"/>
      <c r="L9" s="9"/>
    </row>
    <row r="10" spans="1:12" x14ac:dyDescent="0.2">
      <c r="A10" t="s">
        <v>67</v>
      </c>
      <c r="B10">
        <v>5</v>
      </c>
      <c r="C10">
        <f>5*10</f>
        <v>50</v>
      </c>
      <c r="D10">
        <v>40</v>
      </c>
      <c r="E10">
        <v>6</v>
      </c>
      <c r="F10">
        <f t="shared" si="0"/>
        <v>570</v>
      </c>
      <c r="G10" s="17">
        <v>1</v>
      </c>
      <c r="H10">
        <f t="shared" si="1"/>
        <v>570</v>
      </c>
      <c r="I10">
        <f t="shared" si="2"/>
        <v>540</v>
      </c>
      <c r="K10" s="9"/>
      <c r="L10" s="9"/>
    </row>
    <row r="11" spans="1:12" x14ac:dyDescent="0.2">
      <c r="A11" t="s">
        <v>82</v>
      </c>
      <c r="B11">
        <v>5</v>
      </c>
      <c r="C11">
        <f t="shared" ref="C11:C12" si="3">5*10</f>
        <v>50</v>
      </c>
      <c r="D11">
        <v>70</v>
      </c>
      <c r="E11">
        <v>6</v>
      </c>
      <c r="F11">
        <f t="shared" si="0"/>
        <v>750</v>
      </c>
      <c r="G11" s="17">
        <v>1</v>
      </c>
      <c r="H11">
        <f t="shared" si="1"/>
        <v>750</v>
      </c>
      <c r="I11">
        <f t="shared" si="2"/>
        <v>720</v>
      </c>
      <c r="K11" s="9"/>
      <c r="L11" s="9"/>
    </row>
    <row r="12" spans="1:12" x14ac:dyDescent="0.2">
      <c r="A12" t="s">
        <v>71</v>
      </c>
      <c r="B12">
        <v>5</v>
      </c>
      <c r="C12">
        <f t="shared" si="3"/>
        <v>50</v>
      </c>
      <c r="D12">
        <v>40</v>
      </c>
      <c r="E12">
        <v>3</v>
      </c>
      <c r="F12">
        <f t="shared" si="0"/>
        <v>285</v>
      </c>
      <c r="G12" s="17">
        <v>1</v>
      </c>
      <c r="H12">
        <f t="shared" si="1"/>
        <v>285</v>
      </c>
      <c r="I12">
        <f t="shared" si="2"/>
        <v>270</v>
      </c>
    </row>
    <row r="13" spans="1:12" x14ac:dyDescent="0.2">
      <c r="A13" t="s">
        <v>68</v>
      </c>
      <c r="B13">
        <v>5</v>
      </c>
      <c r="E13">
        <v>6</v>
      </c>
      <c r="F13">
        <f t="shared" si="0"/>
        <v>30</v>
      </c>
      <c r="G13" s="17">
        <v>1</v>
      </c>
      <c r="H13">
        <f t="shared" si="1"/>
        <v>30</v>
      </c>
      <c r="I13">
        <f t="shared" si="2"/>
        <v>0</v>
      </c>
    </row>
    <row r="14" spans="1:12" x14ac:dyDescent="0.2">
      <c r="A14" t="s">
        <v>53</v>
      </c>
      <c r="B14">
        <v>5</v>
      </c>
      <c r="C14">
        <f>5*10</f>
        <v>50</v>
      </c>
      <c r="D14">
        <v>40</v>
      </c>
      <c r="E14">
        <v>3</v>
      </c>
      <c r="F14">
        <f t="shared" si="0"/>
        <v>285</v>
      </c>
      <c r="G14" s="17">
        <v>1</v>
      </c>
      <c r="H14">
        <f t="shared" si="1"/>
        <v>285</v>
      </c>
      <c r="I14">
        <f t="shared" si="2"/>
        <v>270</v>
      </c>
    </row>
    <row r="15" spans="1:12" x14ac:dyDescent="0.2">
      <c r="A15" t="s">
        <v>83</v>
      </c>
      <c r="B15">
        <v>5</v>
      </c>
      <c r="C15">
        <f>2*10</f>
        <v>20</v>
      </c>
      <c r="E15">
        <v>6</v>
      </c>
      <c r="F15">
        <f t="shared" si="0"/>
        <v>150</v>
      </c>
      <c r="G15" s="17">
        <v>1</v>
      </c>
      <c r="H15">
        <f t="shared" si="1"/>
        <v>150</v>
      </c>
      <c r="I15">
        <f t="shared" si="2"/>
        <v>120</v>
      </c>
    </row>
    <row r="16" spans="1:12" x14ac:dyDescent="0.2">
      <c r="A16" t="s">
        <v>87</v>
      </c>
      <c r="B16">
        <v>5</v>
      </c>
      <c r="C16">
        <f>3*10</f>
        <v>30</v>
      </c>
      <c r="E16">
        <v>3</v>
      </c>
      <c r="F16">
        <f t="shared" si="0"/>
        <v>105</v>
      </c>
      <c r="G16" s="17">
        <v>1</v>
      </c>
      <c r="H16">
        <f t="shared" si="1"/>
        <v>105</v>
      </c>
      <c r="I16">
        <f t="shared" si="2"/>
        <v>90</v>
      </c>
    </row>
    <row r="17" spans="1:9" x14ac:dyDescent="0.2">
      <c r="A17" t="s">
        <v>84</v>
      </c>
      <c r="B17">
        <v>5</v>
      </c>
      <c r="C17">
        <f>1*10</f>
        <v>10</v>
      </c>
      <c r="E17">
        <v>6</v>
      </c>
      <c r="F17">
        <f t="shared" si="0"/>
        <v>90</v>
      </c>
      <c r="G17" s="17">
        <v>1</v>
      </c>
      <c r="H17">
        <f t="shared" si="1"/>
        <v>90</v>
      </c>
      <c r="I17">
        <f t="shared" si="2"/>
        <v>60</v>
      </c>
    </row>
    <row r="18" spans="1:9" x14ac:dyDescent="0.2">
      <c r="A18" t="s">
        <v>45</v>
      </c>
      <c r="B18">
        <v>5</v>
      </c>
      <c r="E18">
        <v>6</v>
      </c>
      <c r="F18">
        <f t="shared" si="0"/>
        <v>30</v>
      </c>
      <c r="G18" s="17">
        <v>1</v>
      </c>
      <c r="H18">
        <f t="shared" si="1"/>
        <v>30</v>
      </c>
      <c r="I18">
        <f t="shared" si="2"/>
        <v>0</v>
      </c>
    </row>
    <row r="19" spans="1:9" x14ac:dyDescent="0.2">
      <c r="A19" t="s">
        <v>79</v>
      </c>
      <c r="B19">
        <v>5</v>
      </c>
      <c r="C19">
        <f>2*10</f>
        <v>20</v>
      </c>
      <c r="E19">
        <v>3</v>
      </c>
      <c r="F19">
        <f t="shared" si="0"/>
        <v>75</v>
      </c>
      <c r="G19" s="17">
        <v>0.5</v>
      </c>
      <c r="H19">
        <f t="shared" si="1"/>
        <v>37.5</v>
      </c>
      <c r="I19">
        <f t="shared" si="2"/>
        <v>30</v>
      </c>
    </row>
    <row r="20" spans="1:9" x14ac:dyDescent="0.2">
      <c r="A20" t="s">
        <v>85</v>
      </c>
      <c r="B20">
        <v>5</v>
      </c>
      <c r="C20">
        <f>5*10</f>
        <v>50</v>
      </c>
      <c r="D20">
        <v>40</v>
      </c>
      <c r="E20">
        <v>6</v>
      </c>
      <c r="F20">
        <f t="shared" si="0"/>
        <v>570</v>
      </c>
      <c r="G20" s="17">
        <v>0.5</v>
      </c>
      <c r="H20">
        <f t="shared" si="1"/>
        <v>285</v>
      </c>
      <c r="I20">
        <f t="shared" si="2"/>
        <v>270</v>
      </c>
    </row>
    <row r="21" spans="1:9" x14ac:dyDescent="0.2">
      <c r="A21" t="s">
        <v>57</v>
      </c>
      <c r="B21">
        <v>5</v>
      </c>
      <c r="C21">
        <f>1*10</f>
        <v>10</v>
      </c>
      <c r="E21">
        <v>6</v>
      </c>
      <c r="F21">
        <f t="shared" si="0"/>
        <v>90</v>
      </c>
      <c r="G21" s="17">
        <v>0.5</v>
      </c>
      <c r="H21">
        <f t="shared" si="1"/>
        <v>45</v>
      </c>
      <c r="I21">
        <f t="shared" si="2"/>
        <v>30</v>
      </c>
    </row>
    <row r="22" spans="1:9" x14ac:dyDescent="0.2">
      <c r="A22" t="s">
        <v>90</v>
      </c>
      <c r="B22">
        <v>5</v>
      </c>
      <c r="C22">
        <f>7*10</f>
        <v>70</v>
      </c>
      <c r="D22">
        <v>100</v>
      </c>
      <c r="E22">
        <v>3</v>
      </c>
      <c r="F22">
        <f t="shared" si="0"/>
        <v>525</v>
      </c>
      <c r="G22" s="17">
        <v>0.5</v>
      </c>
      <c r="H22">
        <f t="shared" si="1"/>
        <v>262.5</v>
      </c>
      <c r="I22">
        <f t="shared" si="2"/>
        <v>255</v>
      </c>
    </row>
    <row r="23" spans="1:9" x14ac:dyDescent="0.2">
      <c r="A23" t="s">
        <v>46</v>
      </c>
      <c r="B23">
        <v>5</v>
      </c>
      <c r="C23">
        <f>4*10</f>
        <v>40</v>
      </c>
      <c r="E23">
        <v>12</v>
      </c>
      <c r="F23">
        <f t="shared" si="0"/>
        <v>540</v>
      </c>
      <c r="G23" s="17">
        <v>1</v>
      </c>
      <c r="H23">
        <f t="shared" si="1"/>
        <v>540</v>
      </c>
      <c r="I23">
        <f t="shared" si="2"/>
        <v>480</v>
      </c>
    </row>
    <row r="24" spans="1:9" x14ac:dyDescent="0.2">
      <c r="A24" t="s">
        <v>52</v>
      </c>
      <c r="B24">
        <v>5</v>
      </c>
      <c r="C24">
        <f>2*10</f>
        <v>20</v>
      </c>
      <c r="E24">
        <v>6</v>
      </c>
      <c r="F24" s="12">
        <f t="shared" si="0"/>
        <v>150</v>
      </c>
      <c r="G24" s="18">
        <v>0.5</v>
      </c>
      <c r="H24">
        <f t="shared" si="1"/>
        <v>75</v>
      </c>
      <c r="I24">
        <f t="shared" si="2"/>
        <v>60</v>
      </c>
    </row>
    <row r="25" spans="1:9" x14ac:dyDescent="0.2">
      <c r="A25" t="s">
        <v>60</v>
      </c>
      <c r="B25">
        <v>5</v>
      </c>
      <c r="C25">
        <f>5*10</f>
        <v>50</v>
      </c>
      <c r="D25">
        <v>70</v>
      </c>
      <c r="E25">
        <v>3</v>
      </c>
      <c r="F25" s="12">
        <f t="shared" si="0"/>
        <v>375</v>
      </c>
      <c r="G25" s="18">
        <v>0.5</v>
      </c>
      <c r="H25">
        <f t="shared" si="1"/>
        <v>187.5</v>
      </c>
      <c r="I25">
        <f t="shared" si="2"/>
        <v>180</v>
      </c>
    </row>
    <row r="26" spans="1:9" x14ac:dyDescent="0.2">
      <c r="A26" t="s">
        <v>58</v>
      </c>
      <c r="B26">
        <v>5</v>
      </c>
      <c r="C26">
        <f>5*10</f>
        <v>50</v>
      </c>
      <c r="D26">
        <v>40</v>
      </c>
      <c r="E26">
        <v>6</v>
      </c>
      <c r="F26" s="12">
        <f t="shared" si="0"/>
        <v>570</v>
      </c>
      <c r="G26" s="18">
        <v>0.5</v>
      </c>
      <c r="H26">
        <f t="shared" si="1"/>
        <v>285</v>
      </c>
      <c r="I26">
        <f t="shared" si="2"/>
        <v>270</v>
      </c>
    </row>
    <row r="27" spans="1:9" x14ac:dyDescent="0.2">
      <c r="A27" s="34" t="s">
        <v>54</v>
      </c>
      <c r="B27" s="35"/>
      <c r="C27" s="35"/>
      <c r="D27" s="35"/>
      <c r="E27" s="35"/>
      <c r="F27" s="34"/>
      <c r="G27" s="37"/>
      <c r="H27" s="34">
        <f>SUM(H6:H26)</f>
        <v>5137.5</v>
      </c>
      <c r="I27" s="34">
        <f>SUM(I6:I26)</f>
        <v>4665</v>
      </c>
    </row>
    <row r="28" spans="1:9" x14ac:dyDescent="0.2">
      <c r="G28" s="17"/>
    </row>
    <row r="29" spans="1:9" ht="17" thickBot="1" x14ac:dyDescent="0.25">
      <c r="A29" s="28" t="s">
        <v>91</v>
      </c>
      <c r="B29" s="29"/>
      <c r="C29" s="29"/>
      <c r="D29" s="29"/>
      <c r="E29" s="29"/>
      <c r="F29" s="29"/>
      <c r="G29" s="32"/>
      <c r="H29" s="29"/>
      <c r="I29" s="29"/>
    </row>
    <row r="30" spans="1:9" x14ac:dyDescent="0.2">
      <c r="A30" t="s">
        <v>53</v>
      </c>
      <c r="B30">
        <v>5</v>
      </c>
      <c r="C30">
        <f>1*10</f>
        <v>10</v>
      </c>
      <c r="E30">
        <v>3</v>
      </c>
      <c r="F30">
        <f t="shared" ref="F30" si="4">(B30+C30+D30)*E30</f>
        <v>45</v>
      </c>
      <c r="G30" s="17">
        <v>1</v>
      </c>
      <c r="H30">
        <f t="shared" ref="H30" si="5">((B30+C30+D30)*E30)*G30</f>
        <v>45</v>
      </c>
      <c r="I30">
        <f t="shared" ref="I30" si="6">H30-(B30*E30*G30)</f>
        <v>30</v>
      </c>
    </row>
    <row r="31" spans="1:9" x14ac:dyDescent="0.2">
      <c r="A31" s="40" t="s">
        <v>54</v>
      </c>
      <c r="B31" s="35"/>
      <c r="C31" s="35"/>
      <c r="D31" s="35"/>
      <c r="E31" s="35"/>
      <c r="F31" s="34"/>
      <c r="G31" s="37"/>
      <c r="H31" s="34">
        <f>SUM(H30)</f>
        <v>45</v>
      </c>
      <c r="I31" s="34">
        <f>SUM(I30)</f>
        <v>30</v>
      </c>
    </row>
    <row r="32" spans="1:9" x14ac:dyDescent="0.2">
      <c r="F32" s="8"/>
      <c r="G32" s="19"/>
      <c r="H32" s="8"/>
      <c r="I32" s="8"/>
    </row>
    <row r="34" spans="1:10" ht="33" customHeight="1" x14ac:dyDescent="0.2">
      <c r="A34" s="75" t="s">
        <v>153</v>
      </c>
      <c r="B34" s="75"/>
      <c r="C34" s="75"/>
      <c r="D34" s="75"/>
      <c r="E34" s="75"/>
      <c r="F34" s="75"/>
      <c r="G34" s="75"/>
      <c r="H34" s="75"/>
      <c r="I34" s="75"/>
      <c r="J34" s="75"/>
    </row>
    <row r="35" spans="1:10" ht="33" customHeight="1" x14ac:dyDescent="0.2">
      <c r="A35" s="75" t="s">
        <v>154</v>
      </c>
      <c r="B35" s="75"/>
      <c r="C35" s="75"/>
      <c r="D35" s="75"/>
      <c r="E35" s="75"/>
      <c r="F35" s="75"/>
      <c r="G35" s="75"/>
      <c r="H35" s="75"/>
      <c r="I35" s="75"/>
      <c r="J35" s="75"/>
    </row>
  </sheetData>
  <mergeCells count="3">
    <mergeCell ref="A34:J34"/>
    <mergeCell ref="A35:J35"/>
    <mergeCell ref="A1:I1"/>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9"/>
  <sheetViews>
    <sheetView workbookViewId="0">
      <pane xSplit="1" ySplit="4" topLeftCell="B8" activePane="bottomRight" state="frozen"/>
      <selection pane="topRight" activeCell="B1" sqref="B1"/>
      <selection pane="bottomLeft" activeCell="A5" sqref="A5"/>
      <selection pane="bottomRight" activeCell="I6" sqref="I6"/>
    </sheetView>
  </sheetViews>
  <sheetFormatPr baseColWidth="10" defaultRowHeight="16" x14ac:dyDescent="0.2"/>
  <cols>
    <col min="1" max="1" width="29.5" customWidth="1"/>
    <col min="2" max="2" width="14.6640625" customWidth="1"/>
    <col min="3" max="3" width="13" customWidth="1"/>
    <col min="5" max="5" width="15.83203125" customWidth="1"/>
    <col min="6" max="8" width="14.6640625" customWidth="1"/>
    <col min="9" max="9" width="19.1640625" customWidth="1"/>
  </cols>
  <sheetData>
    <row r="1" spans="1:12" ht="43" customHeight="1" x14ac:dyDescent="0.25">
      <c r="A1" s="73" t="s">
        <v>161</v>
      </c>
      <c r="B1" s="74"/>
      <c r="C1" s="74"/>
      <c r="D1" s="74"/>
      <c r="E1" s="74"/>
      <c r="F1" s="74"/>
      <c r="G1" s="74"/>
      <c r="H1" s="74"/>
      <c r="I1" s="74"/>
    </row>
    <row r="2" spans="1:12" x14ac:dyDescent="0.2">
      <c r="B2" s="8"/>
    </row>
    <row r="3" spans="1:12" ht="34" customHeight="1" x14ac:dyDescent="0.2">
      <c r="B3" s="65" t="s">
        <v>48</v>
      </c>
      <c r="C3" s="66" t="s">
        <v>49</v>
      </c>
      <c r="D3" s="66" t="s">
        <v>50</v>
      </c>
      <c r="E3" s="65" t="s">
        <v>47</v>
      </c>
      <c r="F3" s="66" t="s">
        <v>51</v>
      </c>
      <c r="G3" s="66" t="s">
        <v>107</v>
      </c>
      <c r="H3" s="66" t="s">
        <v>106</v>
      </c>
      <c r="I3" s="65" t="s">
        <v>44</v>
      </c>
      <c r="K3" s="10"/>
      <c r="L3" s="9"/>
    </row>
    <row r="4" spans="1:12" ht="51" customHeight="1" thickBot="1" x14ac:dyDescent="0.25">
      <c r="A4" s="39"/>
      <c r="B4" s="63" t="s">
        <v>48</v>
      </c>
      <c r="C4" s="31" t="s">
        <v>160</v>
      </c>
      <c r="D4" s="64" t="s">
        <v>50</v>
      </c>
      <c r="E4" s="63" t="s">
        <v>146</v>
      </c>
      <c r="F4" s="64" t="s">
        <v>147</v>
      </c>
      <c r="G4" s="64" t="s">
        <v>148</v>
      </c>
      <c r="H4" s="64" t="s">
        <v>149</v>
      </c>
      <c r="I4" s="61" t="s">
        <v>150</v>
      </c>
    </row>
    <row r="5" spans="1:12" ht="20" customHeight="1" thickBot="1" x14ac:dyDescent="0.25">
      <c r="A5" s="28" t="s">
        <v>92</v>
      </c>
      <c r="B5" s="30"/>
      <c r="C5" s="31"/>
      <c r="D5" s="31"/>
      <c r="E5" s="30"/>
      <c r="F5" s="31"/>
      <c r="G5" s="31"/>
      <c r="H5" s="31"/>
      <c r="I5" s="30"/>
      <c r="K5" s="10"/>
      <c r="L5" s="9"/>
    </row>
    <row r="6" spans="1:12" x14ac:dyDescent="0.2">
      <c r="A6" t="s">
        <v>64</v>
      </c>
      <c r="B6">
        <v>5</v>
      </c>
      <c r="C6">
        <f>1*10</f>
        <v>10</v>
      </c>
      <c r="E6">
        <v>6</v>
      </c>
      <c r="F6">
        <f>(B6+C6+D6)*E6</f>
        <v>90</v>
      </c>
      <c r="G6" s="17">
        <v>1</v>
      </c>
      <c r="H6">
        <f>((B6+C6+D6)*E6)*G6</f>
        <v>90</v>
      </c>
      <c r="I6">
        <f>H6-(B6*E6*G6)</f>
        <v>60</v>
      </c>
      <c r="K6" s="10"/>
      <c r="L6" s="9"/>
    </row>
    <row r="7" spans="1:12" x14ac:dyDescent="0.2">
      <c r="A7" t="s">
        <v>66</v>
      </c>
      <c r="B7">
        <v>5</v>
      </c>
      <c r="C7">
        <f>4*10</f>
        <v>40</v>
      </c>
      <c r="D7">
        <v>30</v>
      </c>
      <c r="E7">
        <v>6</v>
      </c>
      <c r="F7">
        <f t="shared" ref="F7:F18" si="0">(B7+C7+D7)*E7</f>
        <v>450</v>
      </c>
      <c r="G7" s="17">
        <v>1</v>
      </c>
      <c r="H7">
        <f t="shared" ref="H7:H18" si="1">((B7+C7+D7)*E7)*G7</f>
        <v>450</v>
      </c>
      <c r="I7">
        <f t="shared" ref="I7:I18" si="2">H7-(B7*E7*G7)</f>
        <v>420</v>
      </c>
      <c r="K7" s="10"/>
      <c r="L7" s="9"/>
    </row>
    <row r="8" spans="1:12" x14ac:dyDescent="0.2">
      <c r="A8" t="s">
        <v>67</v>
      </c>
      <c r="B8">
        <v>5</v>
      </c>
      <c r="C8">
        <f>4*10</f>
        <v>40</v>
      </c>
      <c r="D8">
        <v>30</v>
      </c>
      <c r="E8">
        <v>6</v>
      </c>
      <c r="F8">
        <f t="shared" si="0"/>
        <v>450</v>
      </c>
      <c r="G8" s="17">
        <v>1</v>
      </c>
      <c r="H8">
        <f t="shared" si="1"/>
        <v>450</v>
      </c>
      <c r="I8">
        <f t="shared" si="2"/>
        <v>420</v>
      </c>
      <c r="K8" s="10"/>
      <c r="L8" s="9"/>
    </row>
    <row r="9" spans="1:12" x14ac:dyDescent="0.2">
      <c r="A9" t="s">
        <v>82</v>
      </c>
      <c r="B9">
        <v>5</v>
      </c>
      <c r="E9">
        <v>6</v>
      </c>
      <c r="F9">
        <f t="shared" si="0"/>
        <v>30</v>
      </c>
      <c r="G9" s="17">
        <v>1</v>
      </c>
      <c r="H9">
        <f t="shared" si="1"/>
        <v>30</v>
      </c>
      <c r="I9">
        <f t="shared" si="2"/>
        <v>0</v>
      </c>
      <c r="K9" s="9"/>
      <c r="L9" s="9"/>
    </row>
    <row r="10" spans="1:12" x14ac:dyDescent="0.2">
      <c r="A10" t="s">
        <v>68</v>
      </c>
      <c r="B10">
        <v>5</v>
      </c>
      <c r="C10">
        <f>2*10</f>
        <v>20</v>
      </c>
      <c r="E10">
        <v>6</v>
      </c>
      <c r="F10">
        <f t="shared" si="0"/>
        <v>150</v>
      </c>
      <c r="G10" s="17">
        <v>1</v>
      </c>
      <c r="H10">
        <f t="shared" si="1"/>
        <v>150</v>
      </c>
      <c r="I10">
        <f t="shared" si="2"/>
        <v>120</v>
      </c>
      <c r="K10" s="9"/>
      <c r="L10" s="9"/>
    </row>
    <row r="11" spans="1:12" x14ac:dyDescent="0.2">
      <c r="A11" t="s">
        <v>53</v>
      </c>
      <c r="B11">
        <v>5</v>
      </c>
      <c r="C11">
        <f>2*10</f>
        <v>20</v>
      </c>
      <c r="D11">
        <v>20</v>
      </c>
      <c r="E11">
        <v>3</v>
      </c>
      <c r="F11">
        <f t="shared" si="0"/>
        <v>135</v>
      </c>
      <c r="G11" s="17">
        <v>1</v>
      </c>
      <c r="H11">
        <f t="shared" si="1"/>
        <v>135</v>
      </c>
      <c r="I11">
        <f t="shared" si="2"/>
        <v>120</v>
      </c>
    </row>
    <row r="12" spans="1:12" x14ac:dyDescent="0.2">
      <c r="A12" t="s">
        <v>84</v>
      </c>
      <c r="B12">
        <v>5</v>
      </c>
      <c r="C12">
        <f>4*10</f>
        <v>40</v>
      </c>
      <c r="D12">
        <v>30</v>
      </c>
      <c r="E12">
        <v>6</v>
      </c>
      <c r="F12">
        <f t="shared" si="0"/>
        <v>450</v>
      </c>
      <c r="G12" s="17">
        <v>1</v>
      </c>
      <c r="H12">
        <f t="shared" si="1"/>
        <v>450</v>
      </c>
      <c r="I12">
        <f t="shared" si="2"/>
        <v>420</v>
      </c>
    </row>
    <row r="13" spans="1:12" x14ac:dyDescent="0.2">
      <c r="A13" t="s">
        <v>45</v>
      </c>
      <c r="B13">
        <v>5</v>
      </c>
      <c r="C13">
        <f>3*10</f>
        <v>30</v>
      </c>
      <c r="D13">
        <v>40</v>
      </c>
      <c r="E13">
        <v>6</v>
      </c>
      <c r="F13">
        <f t="shared" si="0"/>
        <v>450</v>
      </c>
      <c r="G13" s="17">
        <v>1</v>
      </c>
      <c r="H13">
        <f t="shared" si="1"/>
        <v>450</v>
      </c>
      <c r="I13">
        <f t="shared" si="2"/>
        <v>420</v>
      </c>
    </row>
    <row r="14" spans="1:12" x14ac:dyDescent="0.2">
      <c r="A14" t="s">
        <v>57</v>
      </c>
      <c r="B14">
        <v>5</v>
      </c>
      <c r="E14">
        <v>6</v>
      </c>
      <c r="F14">
        <f t="shared" si="0"/>
        <v>30</v>
      </c>
      <c r="G14" s="17">
        <v>0.5</v>
      </c>
      <c r="H14">
        <f t="shared" si="1"/>
        <v>15</v>
      </c>
      <c r="I14">
        <f t="shared" si="2"/>
        <v>0</v>
      </c>
    </row>
    <row r="15" spans="1:12" x14ac:dyDescent="0.2">
      <c r="A15" t="s">
        <v>46</v>
      </c>
      <c r="B15">
        <v>5</v>
      </c>
      <c r="E15">
        <v>12</v>
      </c>
      <c r="F15">
        <f t="shared" si="0"/>
        <v>60</v>
      </c>
      <c r="G15" s="17">
        <v>1</v>
      </c>
      <c r="H15">
        <f t="shared" si="1"/>
        <v>60</v>
      </c>
      <c r="I15">
        <f t="shared" si="2"/>
        <v>0</v>
      </c>
    </row>
    <row r="16" spans="1:12" x14ac:dyDescent="0.2">
      <c r="A16" t="s">
        <v>52</v>
      </c>
      <c r="B16">
        <v>5</v>
      </c>
      <c r="C16">
        <f>2*10</f>
        <v>20</v>
      </c>
      <c r="E16">
        <v>6</v>
      </c>
      <c r="F16" s="12">
        <f t="shared" si="0"/>
        <v>150</v>
      </c>
      <c r="G16" s="18">
        <v>0.5</v>
      </c>
      <c r="H16">
        <f t="shared" si="1"/>
        <v>75</v>
      </c>
      <c r="I16">
        <f t="shared" si="2"/>
        <v>60</v>
      </c>
      <c r="K16" s="62"/>
    </row>
    <row r="17" spans="1:9" x14ac:dyDescent="0.2">
      <c r="A17" t="s">
        <v>60</v>
      </c>
      <c r="B17">
        <v>5</v>
      </c>
      <c r="C17">
        <f>3*10</f>
        <v>30</v>
      </c>
      <c r="E17">
        <v>3</v>
      </c>
      <c r="F17" s="12">
        <f t="shared" si="0"/>
        <v>105</v>
      </c>
      <c r="G17" s="18">
        <v>0.5</v>
      </c>
      <c r="H17">
        <f t="shared" si="1"/>
        <v>52.5</v>
      </c>
      <c r="I17">
        <f t="shared" si="2"/>
        <v>45</v>
      </c>
    </row>
    <row r="18" spans="1:9" x14ac:dyDescent="0.2">
      <c r="A18" t="s">
        <v>58</v>
      </c>
      <c r="B18">
        <v>5</v>
      </c>
      <c r="E18">
        <v>6</v>
      </c>
      <c r="F18" s="12">
        <f t="shared" si="0"/>
        <v>30</v>
      </c>
      <c r="G18" s="18">
        <v>0.5</v>
      </c>
      <c r="H18">
        <f t="shared" si="1"/>
        <v>15</v>
      </c>
      <c r="I18">
        <f t="shared" si="2"/>
        <v>0</v>
      </c>
    </row>
    <row r="19" spans="1:9" x14ac:dyDescent="0.2">
      <c r="A19" s="34" t="s">
        <v>54</v>
      </c>
      <c r="B19" s="35"/>
      <c r="C19" s="35"/>
      <c r="D19" s="35"/>
      <c r="E19" s="35"/>
      <c r="F19" s="34"/>
      <c r="G19" s="37"/>
      <c r="H19" s="34">
        <f>SUM(H6:H18)</f>
        <v>2422.5</v>
      </c>
      <c r="I19" s="34">
        <f>SUM(I6:I18)</f>
        <v>2085</v>
      </c>
    </row>
    <row r="20" spans="1:9" x14ac:dyDescent="0.2">
      <c r="G20" s="17"/>
    </row>
    <row r="21" spans="1:9" ht="17" thickBot="1" x14ac:dyDescent="0.25">
      <c r="A21" s="28" t="s">
        <v>93</v>
      </c>
      <c r="B21" s="29"/>
      <c r="C21" s="29"/>
      <c r="D21" s="29"/>
      <c r="E21" s="29"/>
      <c r="F21" s="29"/>
      <c r="G21" s="32"/>
      <c r="H21" s="29"/>
      <c r="I21" s="29"/>
    </row>
    <row r="22" spans="1:9" x14ac:dyDescent="0.2">
      <c r="A22" t="s">
        <v>71</v>
      </c>
      <c r="B22">
        <v>5</v>
      </c>
      <c r="E22">
        <v>3</v>
      </c>
      <c r="F22">
        <f t="shared" ref="F22:F25" si="3">(B22+C22+D22)*E22</f>
        <v>15</v>
      </c>
      <c r="G22" s="17">
        <v>1</v>
      </c>
      <c r="H22">
        <f>((B22+C22+D22)*E22)*G22</f>
        <v>15</v>
      </c>
      <c r="I22">
        <f>H22-(B22*E22*G22)</f>
        <v>0</v>
      </c>
    </row>
    <row r="23" spans="1:9" x14ac:dyDescent="0.2">
      <c r="A23" s="16" t="s">
        <v>53</v>
      </c>
      <c r="B23">
        <v>5</v>
      </c>
      <c r="E23">
        <v>3</v>
      </c>
      <c r="F23">
        <f t="shared" si="3"/>
        <v>15</v>
      </c>
      <c r="G23" s="17">
        <v>1</v>
      </c>
      <c r="H23">
        <f t="shared" ref="H23:H25" si="4">((B23+C23+D23)*E23)*G23</f>
        <v>15</v>
      </c>
      <c r="I23">
        <f t="shared" ref="I23:I25" si="5">H23-(B23*E23*G23)</f>
        <v>0</v>
      </c>
    </row>
    <row r="24" spans="1:9" x14ac:dyDescent="0.2">
      <c r="A24" t="s">
        <v>87</v>
      </c>
      <c r="B24">
        <v>5</v>
      </c>
      <c r="C24">
        <f>1*10</f>
        <v>10</v>
      </c>
      <c r="E24">
        <v>3</v>
      </c>
      <c r="F24">
        <f t="shared" si="3"/>
        <v>45</v>
      </c>
      <c r="G24" s="17">
        <v>1</v>
      </c>
      <c r="H24">
        <f t="shared" si="4"/>
        <v>45</v>
      </c>
      <c r="I24">
        <f t="shared" si="5"/>
        <v>30</v>
      </c>
    </row>
    <row r="25" spans="1:9" x14ac:dyDescent="0.2">
      <c r="A25" s="16" t="s">
        <v>45</v>
      </c>
      <c r="B25">
        <v>5</v>
      </c>
      <c r="C25">
        <f>1*10</f>
        <v>10</v>
      </c>
      <c r="E25">
        <v>6</v>
      </c>
      <c r="F25">
        <f t="shared" si="3"/>
        <v>90</v>
      </c>
      <c r="G25" s="17">
        <v>1</v>
      </c>
      <c r="H25">
        <f t="shared" si="4"/>
        <v>90</v>
      </c>
      <c r="I25">
        <f t="shared" si="5"/>
        <v>60</v>
      </c>
    </row>
    <row r="26" spans="1:9" x14ac:dyDescent="0.2">
      <c r="A26" s="34" t="s">
        <v>54</v>
      </c>
      <c r="B26" s="35"/>
      <c r="C26" s="35"/>
      <c r="D26" s="35"/>
      <c r="E26" s="35"/>
      <c r="F26" s="34"/>
      <c r="G26" s="37"/>
      <c r="H26" s="34">
        <f>SUM(H22:H25)</f>
        <v>165</v>
      </c>
      <c r="I26" s="34">
        <f>SUM(I22:I25)</f>
        <v>90</v>
      </c>
    </row>
    <row r="27" spans="1:9" x14ac:dyDescent="0.2">
      <c r="G27" s="17"/>
    </row>
    <row r="28" spans="1:9" ht="17" thickBot="1" x14ac:dyDescent="0.25">
      <c r="A28" s="28" t="s">
        <v>94</v>
      </c>
      <c r="B28" s="29"/>
      <c r="C28" s="29"/>
      <c r="D28" s="29"/>
      <c r="E28" s="29"/>
      <c r="F28" s="29"/>
      <c r="G28" s="32"/>
      <c r="H28" s="29"/>
      <c r="I28" s="29"/>
    </row>
    <row r="29" spans="1:9" x14ac:dyDescent="0.2">
      <c r="A29" s="16" t="s">
        <v>53</v>
      </c>
      <c r="B29">
        <v>5</v>
      </c>
      <c r="C29">
        <f>3*10</f>
        <v>30</v>
      </c>
      <c r="D29">
        <v>20</v>
      </c>
      <c r="E29">
        <v>3</v>
      </c>
      <c r="F29">
        <f t="shared" ref="F29" si="6">(B29+C29+D29)*E29</f>
        <v>165</v>
      </c>
      <c r="G29" s="17">
        <v>1</v>
      </c>
      <c r="H29">
        <f>((B29+C29+D29)*E29)*G29</f>
        <v>165</v>
      </c>
      <c r="I29">
        <f>H29-(B29*E29*G29)</f>
        <v>150</v>
      </c>
    </row>
    <row r="30" spans="1:9" x14ac:dyDescent="0.2">
      <c r="A30" s="34" t="s">
        <v>54</v>
      </c>
      <c r="B30" s="35"/>
      <c r="C30" s="35"/>
      <c r="D30" s="35"/>
      <c r="E30" s="35"/>
      <c r="F30" s="34"/>
      <c r="G30" s="37"/>
      <c r="H30" s="34">
        <f>SUM(H29)</f>
        <v>165</v>
      </c>
      <c r="I30" s="34">
        <f>SUM(I29)</f>
        <v>150</v>
      </c>
    </row>
    <row r="31" spans="1:9" x14ac:dyDescent="0.2">
      <c r="G31" s="17"/>
    </row>
    <row r="32" spans="1:9" ht="17" thickBot="1" x14ac:dyDescent="0.25">
      <c r="A32" s="28" t="s">
        <v>95</v>
      </c>
      <c r="B32" s="29"/>
      <c r="C32" s="29"/>
      <c r="D32" s="29"/>
      <c r="E32" s="29"/>
      <c r="F32" s="29"/>
      <c r="G32" s="32"/>
      <c r="H32" s="29"/>
      <c r="I32" s="29"/>
    </row>
    <row r="33" spans="1:10" x14ac:dyDescent="0.2">
      <c r="A33" t="s">
        <v>53</v>
      </c>
      <c r="B33">
        <v>5</v>
      </c>
      <c r="E33">
        <v>3</v>
      </c>
      <c r="F33">
        <f t="shared" ref="F33:F35" si="7">(B33+C33+D33)*E33</f>
        <v>15</v>
      </c>
      <c r="G33" s="17">
        <v>1</v>
      </c>
      <c r="H33">
        <f>((B33+C33+D33)*E33)*G33</f>
        <v>15</v>
      </c>
      <c r="I33">
        <f>H33-(B33*E33*G33)</f>
        <v>0</v>
      </c>
    </row>
    <row r="34" spans="1:10" x14ac:dyDescent="0.2">
      <c r="A34" s="16" t="s">
        <v>45</v>
      </c>
      <c r="B34">
        <v>5</v>
      </c>
      <c r="E34">
        <v>6</v>
      </c>
      <c r="F34">
        <f t="shared" si="7"/>
        <v>30</v>
      </c>
      <c r="G34" s="17">
        <v>1</v>
      </c>
      <c r="H34">
        <f>((B34+C34+D34)*E34)*G34</f>
        <v>30</v>
      </c>
      <c r="I34">
        <f>H34-(B34*E34*G34)</f>
        <v>0</v>
      </c>
    </row>
    <row r="35" spans="1:10" x14ac:dyDescent="0.2">
      <c r="A35" t="s">
        <v>46</v>
      </c>
      <c r="B35">
        <v>5</v>
      </c>
      <c r="E35">
        <v>12</v>
      </c>
      <c r="F35">
        <f t="shared" si="7"/>
        <v>60</v>
      </c>
      <c r="G35" s="17">
        <v>1</v>
      </c>
      <c r="H35">
        <f>((B35+C35+D35)*E35)*G35</f>
        <v>60</v>
      </c>
      <c r="I35">
        <f>H35-(B35*E35*G35)</f>
        <v>0</v>
      </c>
    </row>
    <row r="36" spans="1:10" x14ac:dyDescent="0.2">
      <c r="A36" s="34" t="s">
        <v>54</v>
      </c>
      <c r="B36" s="35"/>
      <c r="C36" s="35"/>
      <c r="D36" s="35"/>
      <c r="E36" s="35"/>
      <c r="F36" s="34"/>
      <c r="G36" s="34"/>
      <c r="H36" s="34">
        <f>SUM(H33:H35)</f>
        <v>105</v>
      </c>
      <c r="I36" s="34">
        <f>SUM(I33:I35)</f>
        <v>0</v>
      </c>
    </row>
    <row r="38" spans="1:10" ht="33" customHeight="1" x14ac:dyDescent="0.2">
      <c r="A38" s="75" t="s">
        <v>153</v>
      </c>
      <c r="B38" s="75"/>
      <c r="C38" s="75"/>
      <c r="D38" s="75"/>
      <c r="E38" s="75"/>
      <c r="F38" s="75"/>
      <c r="G38" s="75"/>
      <c r="H38" s="75"/>
      <c r="I38" s="75"/>
      <c r="J38" s="75"/>
    </row>
    <row r="39" spans="1:10" ht="33" customHeight="1" x14ac:dyDescent="0.2">
      <c r="A39" s="75" t="s">
        <v>154</v>
      </c>
      <c r="B39" s="75"/>
      <c r="C39" s="75"/>
      <c r="D39" s="75"/>
      <c r="E39" s="75"/>
      <c r="F39" s="75"/>
      <c r="G39" s="75"/>
      <c r="H39" s="75"/>
      <c r="I39" s="75"/>
      <c r="J39" s="75"/>
    </row>
  </sheetData>
  <mergeCells count="3">
    <mergeCell ref="A38:J38"/>
    <mergeCell ref="A39:J39"/>
    <mergeCell ref="A1:I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SUMMARY</vt:lpstr>
      <vt:lpstr>MALE KATA</vt:lpstr>
      <vt:lpstr>MALE -67 KG</vt:lpstr>
      <vt:lpstr>MALE -75KG</vt:lpstr>
      <vt:lpstr>MALE +75KG</vt:lpstr>
      <vt:lpstr>FEMALE KATA</vt:lpstr>
      <vt:lpstr>FEMALE -55KG</vt:lpstr>
      <vt:lpstr>FEMALE -61KG</vt:lpstr>
      <vt:lpstr>FEMALE +61KG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Marie-Claude Alarie</dc:creator>
  <cp:lastModifiedBy>Marie-Claude Alarie</cp:lastModifiedBy>
  <dcterms:created xsi:type="dcterms:W3CDTF">2021-01-20T17:44:35Z</dcterms:created>
  <dcterms:modified xsi:type="dcterms:W3CDTF">2021-02-12T16:46:48Z</dcterms:modified>
</cp:coreProperties>
</file>